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1.xml" ContentType="application/vnd.openxmlformats-officedocument.drawing+xml"/>
  <Override PartName="/xl/worksheets/sheet28.xml" ContentType="application/vnd.openxmlformats-officedocument.spreadsheetml.worksheet+xml"/>
  <Override PartName="/xl/drawings/drawing2.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1590" windowWidth="15360" windowHeight="9195" tabRatio="740" activeTab="0"/>
  </bookViews>
  <sheets>
    <sheet name="Changes from 2016" sheetId="1" r:id="rId1"/>
    <sheet name="Edit Checks for URS Tables" sheetId="2" r:id="rId2"/>
    <sheet name="Table1" sheetId="3" r:id="rId3"/>
    <sheet name="Table2A" sheetId="4" r:id="rId4"/>
    <sheet name="Table2B" sheetId="5" r:id="rId5"/>
    <sheet name="Table3" sheetId="6" r:id="rId6"/>
    <sheet name="Table4" sheetId="7" r:id="rId7"/>
    <sheet name="Table4A" sheetId="8" r:id="rId8"/>
    <sheet name="Table5A" sheetId="9" r:id="rId9"/>
    <sheet name="Table5B" sheetId="10" r:id="rId10"/>
    <sheet name="Table6" sheetId="11" r:id="rId11"/>
    <sheet name="Table7" sheetId="12" r:id="rId12"/>
    <sheet name="Table7A" sheetId="13" r:id="rId13"/>
    <sheet name="Table8" sheetId="14" r:id="rId14"/>
    <sheet name="Table9" sheetId="15" r:id="rId15"/>
    <sheet name="Table10" sheetId="16" r:id="rId16"/>
    <sheet name="Table11" sheetId="17" r:id="rId17"/>
    <sheet name="Table11a" sheetId="18" r:id="rId18"/>
    <sheet name="Table12" sheetId="19" r:id="rId19"/>
    <sheet name="Table14A" sheetId="20" r:id="rId20"/>
    <sheet name="Table14B" sheetId="21" r:id="rId21"/>
    <sheet name="Table15A" sheetId="22" r:id="rId22"/>
    <sheet name="Table15" sheetId="23" r:id="rId23"/>
    <sheet name="Table16" sheetId="24" r:id="rId24"/>
    <sheet name="Table16A" sheetId="25" r:id="rId25"/>
    <sheet name="Table 17" sheetId="26" r:id="rId26"/>
    <sheet name="Table19A" sheetId="27" r:id="rId27"/>
    <sheet name="Table19B" sheetId="28" r:id="rId28"/>
    <sheet name="Table20A" sheetId="29" r:id="rId29"/>
    <sheet name="Table20B" sheetId="30" r:id="rId30"/>
    <sheet name="Table21" sheetId="31" r:id="rId31"/>
    <sheet name="General Comments" sheetId="32" r:id="rId32"/>
  </sheets>
  <externalReferences>
    <externalReference r:id="rId35"/>
    <externalReference r:id="rId36"/>
  </externalReferences>
  <definedNames>
    <definedName name="_na141">'Table14A'!$D$14</definedName>
    <definedName name="_na142">'Table14A'!$D$16</definedName>
    <definedName name="AI_F">'Table2A'!$F$22</definedName>
    <definedName name="AI_M">'Table2A'!$G$22</definedName>
    <definedName name="AI_NA">'Table2A'!$H$22</definedName>
    <definedName name="AL_M">'Table2A'!$G$22</definedName>
    <definedName name="AS_F">'Table2A'!$I$22</definedName>
    <definedName name="AS_M">'Table2A'!$J$22</definedName>
    <definedName name="AS_NA">'Table2A'!$K$22</definedName>
    <definedName name="BK_F">'Table2A'!$L$22</definedName>
    <definedName name="BK_M">'Table2A'!$M$22</definedName>
    <definedName name="BK_NA">'Table2A'!$N$22</definedName>
    <definedName name="ESMI_T7">'Table7'!$H$12</definedName>
    <definedName name="HS_F">'Table2A'!$U$22</definedName>
    <definedName name="HS_M">'Table2A'!$V$22</definedName>
    <definedName name="HS_NA">'Table2A'!$W$22</definedName>
    <definedName name="na_14_1" localSheetId="25">'[1]Table14A'!$D$14</definedName>
    <definedName name="na_14_1" localSheetId="16">'[2]Table14A'!$D$14</definedName>
    <definedName name="na_14_1">'Table14A'!$D$14</definedName>
    <definedName name="na_14_2" localSheetId="25">'[1]Table14A'!$D$15</definedName>
    <definedName name="na_14_2" localSheetId="16">'[2]Table14A'!$D$15</definedName>
    <definedName name="na_14_2">'Table14A'!$D$15</definedName>
    <definedName name="na_14_3" localSheetId="25">'[1]Table14A'!$D$16</definedName>
    <definedName name="na_14_3" localSheetId="16">'[2]Table14A'!$D$16</definedName>
    <definedName name="na_14_3">'Table14A'!$D$16</definedName>
    <definedName name="na_14_4" localSheetId="25">'[1]Table14A'!$D$17</definedName>
    <definedName name="na_14_4" localSheetId="16">'[2]Table14A'!$D$17</definedName>
    <definedName name="na_14_4">'Table14A'!$D$17</definedName>
    <definedName name="na_14_5" localSheetId="25">'[1]Table14A'!$D$18</definedName>
    <definedName name="na_14_5" localSheetId="16">'[2]Table14A'!$D$18</definedName>
    <definedName name="na_14_5">'Table14A'!$D$18</definedName>
    <definedName name="na_14_6" localSheetId="25">'[1]Table14A'!$D$19</definedName>
    <definedName name="na_14_6" localSheetId="16">'[2]Table14A'!$D$19</definedName>
    <definedName name="na_14_6">'Table14A'!$D$21</definedName>
    <definedName name="na_14_7" localSheetId="25">'[1]Table14A'!$D$20</definedName>
    <definedName name="na_14_7" localSheetId="16">'[2]Table14A'!$D$20</definedName>
    <definedName name="na_14_7">'Table14A'!$D$22</definedName>
    <definedName name="na_14_8">'Table14A'!$D$19</definedName>
    <definedName name="na_14_9">'Table14A'!$D$20</definedName>
    <definedName name="na_14_t" localSheetId="25">'[1]Table14A'!$D$21</definedName>
    <definedName name="na_14_t" localSheetId="16">'[2]Table14A'!$D$21</definedName>
    <definedName name="na_14_t">'Table14A'!$D$23</definedName>
    <definedName name="na_15_3">'Table14A'!$D$16</definedName>
    <definedName name="NH_F">'Table2A'!$O$22</definedName>
    <definedName name="NH_M">'Table2A'!$P$22</definedName>
    <definedName name="NH_NA">'Table2A'!$Q$22</definedName>
    <definedName name="_xlnm.Print_Area" localSheetId="0">'Changes from 2016'!$A$1:$D$45</definedName>
    <definedName name="_xlnm.Print_Area" localSheetId="1">'Edit Checks for URS Tables'!$A$1:$B$27</definedName>
    <definedName name="_xlnm.Print_Area" localSheetId="31">'General Comments'!$A$1:$C$39</definedName>
    <definedName name="_xlnm.Print_Area" localSheetId="25">'Table 17'!$A$1:$E$57</definedName>
    <definedName name="_xlnm.Print_Area" localSheetId="2">'Table1'!$A$1:$D$12</definedName>
    <definedName name="_xlnm.Print_Area" localSheetId="15">'Table10'!$A$1:$K$38</definedName>
    <definedName name="_xlnm.Print_Area" localSheetId="16">'Table11'!$A$1:$E$160</definedName>
    <definedName name="_xlnm.Print_Area" localSheetId="17">'Table11a'!$A$1:$T$34</definedName>
    <definedName name="_xlnm.Print_Area" localSheetId="18">'Table12'!$A$1:$F$86</definedName>
    <definedName name="_xlnm.Print_Area" localSheetId="19">'Table14A'!$A$1:$AC$37</definedName>
    <definedName name="_xlnm.Print_Area" localSheetId="20">'Table14B'!$A$1:$N$27</definedName>
    <definedName name="_xlnm.Print_Area" localSheetId="22">'Table15'!$A$1:$L$42</definedName>
    <definedName name="_xlnm.Print_Area" localSheetId="21">'Table15A'!$A$1:$U$27</definedName>
    <definedName name="_xlnm.Print_Area" localSheetId="23">'Table16'!$A$1:$I$61</definedName>
    <definedName name="_xlnm.Print_Area" localSheetId="26">'Table19A'!$A$1:$S$69</definedName>
    <definedName name="_xlnm.Print_Area" localSheetId="27">'Table19B'!$A$1:$S$58</definedName>
    <definedName name="_xlnm.Print_Area" localSheetId="28">'Table20A'!$A$1:$F$47</definedName>
    <definedName name="_xlnm.Print_Area" localSheetId="29">'Table20B'!$A$1:$F$45</definedName>
    <definedName name="_xlnm.Print_Area" localSheetId="30">'Table21'!$A$1:$F$47</definedName>
    <definedName name="_xlnm.Print_Area" localSheetId="3">'Table2A'!$A$1:$AC$30</definedName>
    <definedName name="_xlnm.Print_Area" localSheetId="4">'Table2B'!$A$1:$N$27</definedName>
    <definedName name="_xlnm.Print_Area" localSheetId="5">'Table3'!$A$1:$U$27</definedName>
    <definedName name="_xlnm.Print_Area" localSheetId="6">'Table4'!$A$1:$Q$21</definedName>
    <definedName name="_xlnm.Print_Area" localSheetId="7">'Table4A'!$A$1:$F$18</definedName>
    <definedName name="_xlnm.Print_Area" localSheetId="8">'Table5A'!$A$1:$AC$26</definedName>
    <definedName name="_xlnm.Print_Area" localSheetId="9">'Table5B'!$A$1:$N$23</definedName>
    <definedName name="_xlnm.Print_Area" localSheetId="10">'Table6'!$A$1:$J$32</definedName>
    <definedName name="_xlnm.Print_Area" localSheetId="13">'Table8'!$A$1:$C$20</definedName>
    <definedName name="_xlnm.Print_Area" localSheetId="14">'Table9'!$A$1:$F$69</definedName>
    <definedName name="_xlnm.Print_Titles" localSheetId="15">'Table10'!$1:$12</definedName>
    <definedName name="_xlnm.Print_Titles" localSheetId="19">'Table14A'!$A:$A</definedName>
    <definedName name="_xlnm.Print_Titles" localSheetId="22">'Table15'!$A:$A</definedName>
    <definedName name="_xlnm.Print_Titles" localSheetId="21">'Table15A'!$A:$A</definedName>
    <definedName name="_xlnm.Print_Titles" localSheetId="26">'Table19A'!$A:$A,'Table19A'!$1:$11</definedName>
    <definedName name="_xlnm.Print_Titles" localSheetId="27">'Table19B'!$A:$A,'Table19B'!$1:$13</definedName>
    <definedName name="_xlnm.Print_Titles" localSheetId="3">'Table2A'!$A:$A,'Table2A'!$1:$7</definedName>
    <definedName name="_xlnm.Print_Titles" localSheetId="5">'Table3'!$A:$A</definedName>
    <definedName name="_xlnm.Print_Titles" localSheetId="6">'Table4'!$A:$A</definedName>
    <definedName name="_xlnm.Print_Titles" localSheetId="7">'Table4A'!$A:$A</definedName>
    <definedName name="_xlnm.Print_Titles" localSheetId="8">'Table5A'!$A:$A</definedName>
    <definedName name="RMR_F">'Table2A'!$X$22</definedName>
    <definedName name="RMR_M">'Table2A'!$Y$22</definedName>
    <definedName name="RMR_NA">'Table2A'!$Z$22</definedName>
    <definedName name="RNA_F">'Table2A'!$AA$22</definedName>
    <definedName name="RNA_M">'Table2A'!$AB$22</definedName>
    <definedName name="RNA_NA">'Table2A'!$AC$22</definedName>
    <definedName name="t_14_1" localSheetId="25">'[1]Table14A'!$E$14</definedName>
    <definedName name="t_14_1" localSheetId="16">'[2]Table14A'!$E$14</definedName>
    <definedName name="t_14_1">'Table14A'!$E$14</definedName>
    <definedName name="t_14_2" localSheetId="25">'[1]Table14A'!$E$15</definedName>
    <definedName name="t_14_2" localSheetId="16">'[2]Table14A'!$E$15</definedName>
    <definedName name="t_14_2">'Table14A'!$E$15</definedName>
    <definedName name="t_14_3" localSheetId="25">'[1]Table14A'!$E$16</definedName>
    <definedName name="t_14_3" localSheetId="16">'[2]Table14A'!$E$16</definedName>
    <definedName name="t_14_3">'Table14A'!$E$16</definedName>
    <definedName name="t_14_4" localSheetId="25">'[1]Table14A'!$E$17</definedName>
    <definedName name="t_14_4" localSheetId="16">'[2]Table14A'!$E$17</definedName>
    <definedName name="t_14_4">'Table14A'!$E$17</definedName>
    <definedName name="t_14_5" localSheetId="25">'[1]Table14A'!$E$18</definedName>
    <definedName name="t_14_5" localSheetId="16">'[2]Table14A'!$E$18</definedName>
    <definedName name="t_14_5">'Table14A'!$E$18</definedName>
    <definedName name="t_14_6" localSheetId="25">'[1]Table14A'!$E$19</definedName>
    <definedName name="t_14_6" localSheetId="16">'[2]Table14A'!$E$19</definedName>
    <definedName name="t_14_6">'Table14A'!$E$21</definedName>
    <definedName name="t_14_7" localSheetId="25">'[1]Table14A'!$E$20</definedName>
    <definedName name="t_14_7" localSheetId="16">'[2]Table14A'!$E$20</definedName>
    <definedName name="t_14_7">'Table14A'!$E$22</definedName>
    <definedName name="t_14_8">'Table14A'!$E$19</definedName>
    <definedName name="t_14_9">'Table14A'!$E$20</definedName>
    <definedName name="t_14_t" localSheetId="25">'[1]Table14A'!$E$21</definedName>
    <definedName name="t_14_t" localSheetId="16">'[2]Table14A'!$E$21</definedName>
    <definedName name="t_14_t">'Table14A'!$E$23</definedName>
    <definedName name="t_4_1" localSheetId="25">'[1]Table4'!$Q$12</definedName>
    <definedName name="t_4_1" localSheetId="16">'[2]Table4'!$Q$12</definedName>
    <definedName name="t_4_1">'Table4'!$Q$12</definedName>
    <definedName name="t_4_2" localSheetId="25">'[1]Table4'!$Q$13</definedName>
    <definedName name="t_4_2" localSheetId="16">'[2]Table4'!$Q$13</definedName>
    <definedName name="t_4_2">'Table4'!$Q$13</definedName>
    <definedName name="t_4_3" localSheetId="25">'[1]Table4'!$Q$14</definedName>
    <definedName name="t_4_3" localSheetId="16">'[2]Table4'!$Q$14</definedName>
    <definedName name="t_4_3">'Table4'!$Q$14</definedName>
    <definedName name="t_4_4" localSheetId="25">'[1]Table4'!$Q$15</definedName>
    <definedName name="t_4_4" localSheetId="16">'[2]Table4'!$Q$15</definedName>
    <definedName name="t_4_4">'Table4'!$Q$15</definedName>
    <definedName name="t_4_5">'Table4'!$Q$15</definedName>
    <definedName name="t_4_t" localSheetId="25">'[1]Table4'!$Q$16</definedName>
    <definedName name="t_4_t" localSheetId="16">'[2]Table4'!$Q$16</definedName>
    <definedName name="t_4_t">'Table4'!$Q$16</definedName>
    <definedName name="T3_C_F">'Table3'!$R$12</definedName>
    <definedName name="T3_C_M">'Table3'!$S$12</definedName>
    <definedName name="T3_C_NA">'Table3'!$T$12</definedName>
    <definedName name="T3_F">'Table3'!$R$12</definedName>
    <definedName name="T3_H_F">'Table3'!$R$13</definedName>
    <definedName name="T3_H_M">'Table3'!$S$13</definedName>
    <definedName name="T3_H_NA">'Table3'!$T$13</definedName>
    <definedName name="T3_O_F">'Table3'!$R$14</definedName>
    <definedName name="T3_O_M">'Table3'!$S$14</definedName>
    <definedName name="T3_O_NA">'Table3'!$T$14</definedName>
    <definedName name="T3_R_F">'Table3'!$R$15</definedName>
    <definedName name="T3_R_M">'Table3'!$S$15</definedName>
    <definedName name="T3_R_NA">'Table3'!$T$15</definedName>
    <definedName name="T7_CSC">'Table7A'!$H$11</definedName>
    <definedName name="T7_ESMI">'Table7A'!$H$14</definedName>
    <definedName name="Total_15A_1">'Table15A'!$U$12</definedName>
    <definedName name="Total_15A_2">'Table15A'!$U$13</definedName>
    <definedName name="Total_15A_3">'Table15A'!$U$14</definedName>
    <definedName name="Total_15A_4">'Table15A'!$U$15</definedName>
    <definedName name="total_2_1" localSheetId="25">'[1]Table2A'!$E$13</definedName>
    <definedName name="total_2_1" localSheetId="16">'[2]Table2A'!$E$13</definedName>
    <definedName name="total_2_1">'Table2A'!$E$13</definedName>
    <definedName name="total_2_2" localSheetId="25">'[1]Table2A'!$E$14</definedName>
    <definedName name="total_2_2" localSheetId="16">'[2]Table2A'!$E$14</definedName>
    <definedName name="total_2_2">'Table2A'!$E$14</definedName>
    <definedName name="total_2_3" localSheetId="25">'[1]Table2A'!$E$15</definedName>
    <definedName name="total_2_3" localSheetId="16">'[2]Table2A'!$E$15</definedName>
    <definedName name="total_2_3">'Table2A'!$E$15</definedName>
    <definedName name="total_2_4" localSheetId="25">'[1]Table2A'!$E$16</definedName>
    <definedName name="total_2_4" localSheetId="16">'[2]Table2A'!$E$16</definedName>
    <definedName name="total_2_4">'Table2A'!$E$18</definedName>
    <definedName name="total_2_5" localSheetId="25">'[1]Table2A'!$E$17</definedName>
    <definedName name="total_2_5" localSheetId="16">'[2]Table2A'!$E$17</definedName>
    <definedName name="total_2_5">'Table2A'!$E$19</definedName>
    <definedName name="total_2_6" localSheetId="25">'[1]Table2A'!$E$18</definedName>
    <definedName name="total_2_6" localSheetId="16">'[2]Table2A'!$E$18</definedName>
    <definedName name="total_2_6">'Table2A'!$E$20</definedName>
    <definedName name="total_2_7" localSheetId="25">'[1]Table2A'!$E$19</definedName>
    <definedName name="total_2_7" localSheetId="16">'[2]Table2A'!$E$19</definedName>
    <definedName name="total_2_7">'Table2A'!$E$21</definedName>
    <definedName name="total_2_8">'Table2A'!$E$16</definedName>
    <definedName name="total_2_9">'Table2A'!$E$17</definedName>
    <definedName name="total_2_t" localSheetId="25">'[1]Table2A'!$E$20</definedName>
    <definedName name="total_2_t" localSheetId="16">'[2]Table2A'!$E$20</definedName>
    <definedName name="total_2_t">'Table2A'!$E$23</definedName>
    <definedName name="total_3_1" localSheetId="25">'[1]Table3'!$U$12</definedName>
    <definedName name="total_3_1" localSheetId="16">'[2]Table3'!$U$12</definedName>
    <definedName name="total_3_1" localSheetId="21">'Table15A'!$U$12</definedName>
    <definedName name="total_3_1">'Table3'!$U$12</definedName>
    <definedName name="total_3_2" localSheetId="25">'[1]Table3'!$U$13</definedName>
    <definedName name="total_3_2" localSheetId="16">'[2]Table3'!$U$13</definedName>
    <definedName name="total_3_2" localSheetId="21">'Table15A'!$U$13</definedName>
    <definedName name="total_3_2">'Table3'!$U$13</definedName>
    <definedName name="total_3_3" localSheetId="25">'[1]Table3'!$U$14</definedName>
    <definedName name="total_3_3" localSheetId="16">'[2]Table3'!$U$14</definedName>
    <definedName name="total_3_3" localSheetId="21">'Table15A'!$U$14</definedName>
    <definedName name="total_3_3">'Table3'!$U$14</definedName>
    <definedName name="total_3_4" localSheetId="25">'[1]Table3'!$U$15</definedName>
    <definedName name="total_3_4" localSheetId="16">'[2]Table3'!$U$15</definedName>
    <definedName name="total_3_4" localSheetId="21">'Table15A'!$U$15</definedName>
    <definedName name="total_3_4">'Table3'!$U$15</definedName>
    <definedName name="total_5a_1" localSheetId="25">'[1]Table5A'!$E$14</definedName>
    <definedName name="total_5a_1" localSheetId="16">'[2]Table5A'!$E$14</definedName>
    <definedName name="total_5a_1">'Table5A'!$E$14</definedName>
    <definedName name="total_5a_2" localSheetId="25">'[1]Table5A'!$E$15</definedName>
    <definedName name="total_5a_2" localSheetId="16">'[2]Table5A'!$E$15</definedName>
    <definedName name="total_5a_2">'Table5A'!$E$15</definedName>
    <definedName name="total_5a_3" localSheetId="25">'[1]Table5A'!$E$16</definedName>
    <definedName name="total_5a_3" localSheetId="16">'[2]Table5A'!$E$16</definedName>
    <definedName name="total_5a_3">'Table5A'!$E$16</definedName>
    <definedName name="total_5a_4" localSheetId="25">'[1]Table5A'!$E$17</definedName>
    <definedName name="total_5a_4" localSheetId="16">'[2]Table5A'!$E$17</definedName>
    <definedName name="total_5a_4">'Table5A'!$E$17</definedName>
    <definedName name="total_5a_t" localSheetId="25">'[1]Table5A'!$E$18</definedName>
    <definedName name="total_5a_t" localSheetId="16">'[2]Table5A'!$E$18</definedName>
    <definedName name="total_5a_t">'Table5A'!$E$18</definedName>
    <definedName name="total_T3_1">'Table3'!$U$12</definedName>
    <definedName name="total15A_3_1">'Table15A'!$U$12</definedName>
    <definedName name="totalf_14_1" localSheetId="25">'[1]Table14A'!$B$14</definedName>
    <definedName name="totalf_14_1" localSheetId="16">'[2]Table14A'!$B$14</definedName>
    <definedName name="totalf_14_1">'Table14A'!$B$14</definedName>
    <definedName name="totalf_14_2" localSheetId="25">'[1]Table14A'!$B$15</definedName>
    <definedName name="totalf_14_2" localSheetId="16">'[2]Table14A'!$B$15</definedName>
    <definedName name="totalf_14_2">'Table14A'!$B$15</definedName>
    <definedName name="totalf_14_3" localSheetId="25">'[1]Table14A'!$B$16</definedName>
    <definedName name="totalf_14_3" localSheetId="16">'[2]Table14A'!$B$16</definedName>
    <definedName name="totalf_14_3">'Table14A'!$B$16</definedName>
    <definedName name="totalf_14_4" localSheetId="25">'[1]Table14A'!$B$17</definedName>
    <definedName name="totalf_14_4" localSheetId="16">'[2]Table14A'!$B$17</definedName>
    <definedName name="totalf_14_4">'Table14A'!$B$17</definedName>
    <definedName name="totalf_14_5" localSheetId="25">'[1]Table14A'!$B$18</definedName>
    <definedName name="totalf_14_5" localSheetId="16">'[2]Table14A'!$B$18</definedName>
    <definedName name="totalf_14_5">'Table14A'!$B$18</definedName>
    <definedName name="totalf_14_6" localSheetId="25">'[1]Table14A'!$B$19</definedName>
    <definedName name="totalf_14_6" localSheetId="16">'[2]Table14A'!$B$19</definedName>
    <definedName name="totalf_14_6">'Table14A'!$B$21</definedName>
    <definedName name="totalf_14_7" localSheetId="25">'[1]Table14A'!$B$20</definedName>
    <definedName name="totalf_14_7" localSheetId="16">'[2]Table14A'!$B$20</definedName>
    <definedName name="totalf_14_7">'Table14A'!$B$22</definedName>
    <definedName name="totalf_14_8">'Table14A'!$B$19</definedName>
    <definedName name="totalf_14_9">'Table14A'!$B$20</definedName>
    <definedName name="totalf_14_t" localSheetId="25">'[1]Table14A'!$B$21</definedName>
    <definedName name="totalf_14_t" localSheetId="16">'[2]Table14A'!$B$21</definedName>
    <definedName name="totalf_14_t">'Table14A'!$B$23</definedName>
    <definedName name="totalf_2_1" localSheetId="25">'[1]Table2A'!$B$13</definedName>
    <definedName name="totalf_2_1" localSheetId="16">'[2]Table2A'!$B$13</definedName>
    <definedName name="totalf_2_1">'Table2A'!$B$13</definedName>
    <definedName name="totalf_2_2" localSheetId="25">'[1]Table2A'!$B$14</definedName>
    <definedName name="totalf_2_2" localSheetId="16">'[2]Table2A'!$B$14</definedName>
    <definedName name="totalf_2_2">'Table2A'!$B$14</definedName>
    <definedName name="totalf_2_3" localSheetId="25">'[1]Table2A'!$B$15</definedName>
    <definedName name="totalf_2_3" localSheetId="16">'[2]Table2A'!$B$15</definedName>
    <definedName name="totalf_2_3">'Table2A'!$B$15</definedName>
    <definedName name="totalf_2_4" localSheetId="25">'[1]Table2A'!$B$16</definedName>
    <definedName name="totalf_2_4" localSheetId="16">'[2]Table2A'!$B$16</definedName>
    <definedName name="totalf_2_4">'Table2A'!$B$18</definedName>
    <definedName name="totalf_2_5" localSheetId="25">'[1]Table2A'!$B$17</definedName>
    <definedName name="totalf_2_5" localSheetId="16">'[2]Table2A'!$B$17</definedName>
    <definedName name="totalf_2_5">'Table2A'!$B$19</definedName>
    <definedName name="totalf_2_6" localSheetId="25">'[1]Table2A'!$B$18</definedName>
    <definedName name="totalf_2_6" localSheetId="16">'[2]Table2A'!$B$18</definedName>
    <definedName name="totalf_2_6">'Table2A'!$B$20</definedName>
    <definedName name="totalf_2_7" localSheetId="25">'[1]Table2A'!$B$19</definedName>
    <definedName name="totalf_2_7" localSheetId="16">'[2]Table2A'!$B$19</definedName>
    <definedName name="totalf_2_7">'Table2A'!$B$21</definedName>
    <definedName name="totalf_2_8">'Table2A'!$B$16</definedName>
    <definedName name="totalf_2_9">'Table2A'!$B$17</definedName>
    <definedName name="totalf_2_t" localSheetId="25">'[1]Table2A'!$B$20</definedName>
    <definedName name="totalf_2_t" localSheetId="16">'[2]Table2A'!$B$20</definedName>
    <definedName name="totalf_2_t">'Table2A'!$B$22</definedName>
    <definedName name="totalf_2t">'Table2A'!$B$22</definedName>
    <definedName name="totalf_5a_1" localSheetId="25">'[1]Table5A'!$B$14</definedName>
    <definedName name="totalf_5a_1" localSheetId="16">'[2]Table5A'!$B$14</definedName>
    <definedName name="totalf_5a_1">'Table5A'!$B$14</definedName>
    <definedName name="totalf_5a_2" localSheetId="25">'[1]Table5A'!$B$15</definedName>
    <definedName name="totalf_5a_2" localSheetId="16">'[2]Table5A'!$B$15</definedName>
    <definedName name="totalf_5a_2">'Table5A'!$B$15</definedName>
    <definedName name="totalf_5a_3" localSheetId="25">'[1]Table5A'!$B$16</definedName>
    <definedName name="totalf_5a_3" localSheetId="16">'[2]Table5A'!$B$16</definedName>
    <definedName name="totalf_5a_3">'Table5A'!$B$16</definedName>
    <definedName name="totalf_5a_4" localSheetId="25">'[1]Table5A'!$B$17</definedName>
    <definedName name="totalf_5a_4" localSheetId="16">'[2]Table5A'!$B$17</definedName>
    <definedName name="totalf_5a_4">'Table5A'!$B$17</definedName>
    <definedName name="totalf_5a_t" localSheetId="25">'[1]Table5A'!$B$18</definedName>
    <definedName name="totalf_5a_t" localSheetId="16">'[2]Table5A'!$B$18</definedName>
    <definedName name="totalf_5a_t">'Table5A'!$B$18</definedName>
    <definedName name="totalFP_2_t">'Table2A'!$B$23</definedName>
    <definedName name="totalhf_2_1">'Table2A'!$U$13</definedName>
    <definedName name="totalhf_2_2">'Table2A'!$U$14</definedName>
    <definedName name="totalhf_2_3">'Table2A'!$U$15</definedName>
    <definedName name="totalhf_2_4">'Table2A'!$U$18</definedName>
    <definedName name="totalhf_2_5">'Table2A'!$U$19</definedName>
    <definedName name="totalhf_2_6">'Table2A'!$U$20</definedName>
    <definedName name="totalhf_2_7">'Table2A'!$U$21</definedName>
    <definedName name="totalhm_2_1">'Table2A'!$V$13</definedName>
    <definedName name="totalhm_2_2">'Table2A'!$V$14</definedName>
    <definedName name="totalhm_2_3">'Table2A'!$V$15</definedName>
    <definedName name="totalhm_2_4">'Table2A'!$V$18</definedName>
    <definedName name="totalhm_2_5">'Table2A'!$V$19</definedName>
    <definedName name="totalhm_2_6">'Table2A'!$V$20</definedName>
    <definedName name="totalhm_2_7">'Table2A'!$V$21</definedName>
    <definedName name="totalm_14_1" localSheetId="25">'[1]Table14A'!$C$14</definedName>
    <definedName name="totalm_14_1" localSheetId="16">'[2]Table14A'!$C$14</definedName>
    <definedName name="totalm_14_1">'Table14A'!$C$14</definedName>
    <definedName name="totalm_14_2" localSheetId="25">'[1]Table14A'!$C$15</definedName>
    <definedName name="totalm_14_2" localSheetId="16">'[2]Table14A'!$C$15</definedName>
    <definedName name="totalm_14_2">'Table14A'!$C$15</definedName>
    <definedName name="totalm_14_3" localSheetId="25">'[1]Table14A'!$C$16</definedName>
    <definedName name="totalm_14_3" localSheetId="16">'[2]Table14A'!$C$16</definedName>
    <definedName name="totalm_14_3">'Table14A'!$C$16</definedName>
    <definedName name="totalm_14_4" localSheetId="25">'[1]Table14A'!$C$17</definedName>
    <definedName name="totalm_14_4" localSheetId="16">'[2]Table14A'!$C$17</definedName>
    <definedName name="totalm_14_4">'Table14A'!$C$17</definedName>
    <definedName name="totalm_14_5" localSheetId="25">'[1]Table14A'!$C$18</definedName>
    <definedName name="totalm_14_5" localSheetId="16">'[2]Table14A'!$C$18</definedName>
    <definedName name="totalm_14_5">'Table14A'!$C$18</definedName>
    <definedName name="totalm_14_6" localSheetId="25">'[1]Table14A'!$C$19</definedName>
    <definedName name="totalm_14_6" localSheetId="16">'[2]Table14A'!$C$19</definedName>
    <definedName name="totalm_14_6">'Table14A'!$C$21</definedName>
    <definedName name="totalm_14_7" localSheetId="25">'[1]Table14A'!$C$20</definedName>
    <definedName name="totalm_14_7" localSheetId="16">'[2]Table14A'!$C$20</definedName>
    <definedName name="totalm_14_7">'Table14A'!$C$22</definedName>
    <definedName name="totalm_14_8">'Table14A'!$C$19</definedName>
    <definedName name="totalm_14_9">'Table14A'!$C$20</definedName>
    <definedName name="totalm_14_t" localSheetId="25">'[1]Table14A'!$C$21</definedName>
    <definedName name="totalm_14_t" localSheetId="16">'[2]Table14A'!$C$21</definedName>
    <definedName name="totalm_14_t">'Table14A'!$C$23</definedName>
    <definedName name="totalm_2_1" localSheetId="25">'[1]Table2A'!$C$13</definedName>
    <definedName name="totalm_2_1" localSheetId="16">'[2]Table2A'!$C$13</definedName>
    <definedName name="totalm_2_1">'Table2A'!$C$13</definedName>
    <definedName name="totalm_2_2" localSheetId="25">'[1]Table2A'!$C$14</definedName>
    <definedName name="totalm_2_2" localSheetId="16">'[2]Table2A'!$C$14</definedName>
    <definedName name="totalm_2_2">'Table2A'!$C$14</definedName>
    <definedName name="totalm_2_3" localSheetId="25">'[1]Table2A'!$C$15</definedName>
    <definedName name="totalm_2_3" localSheetId="16">'[2]Table2A'!$C$15</definedName>
    <definedName name="totalm_2_3">'Table2A'!$C$15</definedName>
    <definedName name="totalm_2_4" localSheetId="25">'[1]Table2A'!$C$16</definedName>
    <definedName name="totalm_2_4" localSheetId="16">'[2]Table2A'!$C$16</definedName>
    <definedName name="totalm_2_4">'Table2A'!$C$18</definedName>
    <definedName name="totalm_2_5" localSheetId="25">'[1]Table2A'!$C$17</definedName>
    <definedName name="totalm_2_5" localSheetId="16">'[2]Table2A'!$C$17</definedName>
    <definedName name="totalm_2_5">'Table2A'!$C$19</definedName>
    <definedName name="totalm_2_6" localSheetId="25">'[1]Table2A'!$C$18</definedName>
    <definedName name="totalm_2_6" localSheetId="16">'[2]Table2A'!$C$18</definedName>
    <definedName name="totalm_2_6">'Table2A'!$C$20</definedName>
    <definedName name="totalm_2_7" localSheetId="25">'[1]Table2A'!$C$19</definedName>
    <definedName name="totalm_2_7" localSheetId="16">'[2]Table2A'!$C$19</definedName>
    <definedName name="totalm_2_7">'Table2A'!$C$21</definedName>
    <definedName name="totalm_2_8">'Table2A'!$C$16</definedName>
    <definedName name="totalm_2_9">'Table2A'!$C$17</definedName>
    <definedName name="totalm_2_t" localSheetId="25">'[1]Table2A'!$C$20</definedName>
    <definedName name="totalm_2_t" localSheetId="16">'[2]Table2A'!$C$20</definedName>
    <definedName name="totalm_2_t">'Table2A'!$C$23</definedName>
    <definedName name="totalm_2t">'Table2A'!$C$22</definedName>
    <definedName name="totalm_5a_1" localSheetId="25">'[1]Table5A'!$C$14</definedName>
    <definedName name="totalm_5a_1" localSheetId="16">'[2]Table5A'!$C$14</definedName>
    <definedName name="totalm_5a_1">'Table5A'!$C$14</definedName>
    <definedName name="totalm_5a_2" localSheetId="25">'[1]Table5A'!$C$15</definedName>
    <definedName name="totalm_5a_2" localSheetId="16">'[2]Table5A'!$C$15</definedName>
    <definedName name="totalm_5a_2">'Table5A'!$C$15</definedName>
    <definedName name="totalm_5a_3" localSheetId="25">'[1]Table5A'!$C$16</definedName>
    <definedName name="totalm_5a_3" localSheetId="16">'[2]Table5A'!$C$16</definedName>
    <definedName name="totalm_5a_3">'Table5A'!$C$16</definedName>
    <definedName name="totalm_5a_4" localSheetId="25">'[1]Table5A'!$C$17</definedName>
    <definedName name="totalm_5a_4" localSheetId="16">'[2]Table5A'!$C$17</definedName>
    <definedName name="totalm_5a_4">'Table5A'!$C$17</definedName>
    <definedName name="totalm_5a_t" localSheetId="25">'[1]Table5A'!$C$18</definedName>
    <definedName name="totalm_5a_t" localSheetId="16">'[2]Table5A'!$C$18</definedName>
    <definedName name="totalm_5a_t">'Table5A'!$C$18</definedName>
    <definedName name="totalna_2_1" localSheetId="25">'[1]Table2A'!$D$13</definedName>
    <definedName name="totalna_2_1" localSheetId="16">'[2]Table2A'!$D$13</definedName>
    <definedName name="totalna_2_1">'Table2A'!$D$13</definedName>
    <definedName name="totalna_2_2" localSheetId="25">'[1]Table2A'!$D$14</definedName>
    <definedName name="totalna_2_2" localSheetId="16">'[2]Table2A'!$D$14</definedName>
    <definedName name="totalna_2_2">'Table2A'!$D$14</definedName>
    <definedName name="totalna_2_3" localSheetId="25">'[1]Table2A'!$D$15</definedName>
    <definedName name="totalna_2_3" localSheetId="16">'[2]Table2A'!$D$15</definedName>
    <definedName name="totalna_2_3">'Table2A'!$D$15</definedName>
    <definedName name="totalna_2_4" localSheetId="25">'[1]Table2A'!$D$16</definedName>
    <definedName name="totalna_2_4" localSheetId="16">'[2]Table2A'!$D$16</definedName>
    <definedName name="totalna_2_4">'Table2A'!$D$18</definedName>
    <definedName name="totalna_2_5" localSheetId="25">'[1]Table2A'!$D$17</definedName>
    <definedName name="totalna_2_5" localSheetId="16">'[2]Table2A'!$D$17</definedName>
    <definedName name="totalna_2_5">'Table2A'!$D$19</definedName>
    <definedName name="totalna_2_6" localSheetId="25">'[1]Table2A'!$D$18</definedName>
    <definedName name="totalna_2_6" localSheetId="16">'[2]Table2A'!$D$18</definedName>
    <definedName name="totalna_2_6">'Table2A'!$D$20</definedName>
    <definedName name="totalna_2_7" localSheetId="25">'[1]Table2A'!$D$19</definedName>
    <definedName name="totalna_2_7" localSheetId="16">'[2]Table2A'!$D$19</definedName>
    <definedName name="totalna_2_7">'Table2A'!$D$21</definedName>
    <definedName name="totalna_2_8">'Table2A'!$D$16</definedName>
    <definedName name="totalna_2_9">'Table2A'!$D$17</definedName>
    <definedName name="totalna_2_t" localSheetId="25">'[1]Table2A'!$D$20</definedName>
    <definedName name="totalna_2_t" localSheetId="16">'[2]Table2A'!$D$20</definedName>
    <definedName name="totalna_2_t">'Table2A'!$D$23</definedName>
    <definedName name="totalna_2t">'Table2A'!$D$22</definedName>
    <definedName name="totalna_5a_1" localSheetId="25">'[1]Table5A'!$D$14</definedName>
    <definedName name="totalna_5a_1" localSheetId="16">'[2]Table5A'!$D$14</definedName>
    <definedName name="totalna_5a_1">'Table5A'!$D$14</definedName>
    <definedName name="totalna_5a_2" localSheetId="25">'[1]Table5A'!$D$15</definedName>
    <definedName name="totalna_5a_2" localSheetId="16">'[2]Table5A'!$D$15</definedName>
    <definedName name="totalna_5a_2">'Table5A'!$D$15</definedName>
    <definedName name="totalna_5a_3" localSheetId="25">'[1]Table5A'!$D$16</definedName>
    <definedName name="totalna_5a_3" localSheetId="16">'[2]Table5A'!$D$16</definedName>
    <definedName name="totalna_5a_3">'Table5A'!$D$16</definedName>
    <definedName name="totalna_5a_4" localSheetId="25">'[1]Table5A'!$D$17</definedName>
    <definedName name="totalna_5a_4" localSheetId="16">'[2]Table5A'!$D$17</definedName>
    <definedName name="totalna_5a_4">'Table5A'!$D$17</definedName>
    <definedName name="totalna_5a_t" localSheetId="25">'[1]Table5A'!$D$18</definedName>
    <definedName name="totalna_5a_t" localSheetId="16">'[2]Table5A'!$D$18</definedName>
    <definedName name="totalna_5a_t">'Table5A'!$D$18</definedName>
    <definedName name="totalp_2_t">'Table2A'!$C$23</definedName>
    <definedName name="totalt_2t">'Table2A'!$E$22</definedName>
    <definedName name="totalT_3_1">'Table3'!$U$12</definedName>
    <definedName name="totalT_3_2">'Table3'!$U$13</definedName>
    <definedName name="totalT_3_3">'Table3'!$U$14</definedName>
    <definedName name="totalT_3_4">'Table3'!$U$15</definedName>
    <definedName name="totalT3_3_1">'Table3'!$U$12</definedName>
    <definedName name="URS_Tables_Table11a_List">#REF!</definedName>
    <definedName name="URS_Tables_Table12_List" localSheetId="25">#REF!</definedName>
    <definedName name="URS_Tables_Table12_List" localSheetId="19">#REF!</definedName>
    <definedName name="URS_Tables_Table12_List" localSheetId="20">#REF!</definedName>
    <definedName name="URS_Tables_Table12_List" localSheetId="22">#REF!</definedName>
    <definedName name="URS_Tables_Table12_List" localSheetId="23">#REF!</definedName>
    <definedName name="URS_Tables_Table12_List" localSheetId="26">#REF!</definedName>
    <definedName name="URS_Tables_Table12_List" localSheetId="27">#REF!</definedName>
    <definedName name="URS_Tables_Table12_List" localSheetId="28">#REF!</definedName>
    <definedName name="URS_Tables_Table12_List" localSheetId="29">#REF!</definedName>
    <definedName name="URS_Tables_Table12_List" localSheetId="30">#REF!</definedName>
    <definedName name="URS_Tables_Table12_List">'Table12'!$B$13:$F$20</definedName>
    <definedName name="WH_F">'Table2A'!$R$22</definedName>
    <definedName name="WH_M">'Table2A'!$S$22</definedName>
    <definedName name="WH_NA">'Table2A'!$T$22</definedName>
    <definedName name="Z_8FFC0480_5D06_416F_B58F_270D346B74CC_.wvu.PrintArea" localSheetId="25" hidden="1">'Table 17'!$A$1:$E$57</definedName>
    <definedName name="Z_8FFC0480_5D06_416F_B58F_270D346B74CC_.wvu.PrintArea" localSheetId="16" hidden="1">'Table11'!$A$1:$E$160</definedName>
    <definedName name="Z_8FFC0480_5D06_416F_B58F_270D346B74CC_.wvu.PrintArea" localSheetId="18" hidden="1">'Table12'!$A$1:$F$86</definedName>
    <definedName name="Z_8FFC0480_5D06_416F_B58F_270D346B74CC_.wvu.PrintArea" localSheetId="19" hidden="1">'Table14A'!$A$1:$AC$37</definedName>
    <definedName name="Z_8FFC0480_5D06_416F_B58F_270D346B74CC_.wvu.PrintArea" localSheetId="20" hidden="1">'Table14B'!$A$1:$N$26</definedName>
    <definedName name="Z_8FFC0480_5D06_416F_B58F_270D346B74CC_.wvu.PrintArea" localSheetId="22" hidden="1">'Table15'!$A$1:$L$43</definedName>
    <definedName name="Z_8FFC0480_5D06_416F_B58F_270D346B74CC_.wvu.PrintArea" localSheetId="21" hidden="1">'Table15A'!$A$1:$U$27</definedName>
    <definedName name="Z_8FFC0480_5D06_416F_B58F_270D346B74CC_.wvu.PrintArea" localSheetId="23" hidden="1">'Table16'!$A$1:$I$61</definedName>
    <definedName name="Z_8FFC0480_5D06_416F_B58F_270D346B74CC_.wvu.PrintArea" localSheetId="26" hidden="1">'Table19A'!$A$1:$S$39</definedName>
    <definedName name="Z_8FFC0480_5D06_416F_B58F_270D346B74CC_.wvu.PrintArea" localSheetId="27" hidden="1">'Table19B'!$A$1:$S$40</definedName>
    <definedName name="Z_8FFC0480_5D06_416F_B58F_270D346B74CC_.wvu.PrintArea" localSheetId="28" hidden="1">'Table20A'!$A$1:$F$47</definedName>
    <definedName name="Z_8FFC0480_5D06_416F_B58F_270D346B74CC_.wvu.PrintArea" localSheetId="29" hidden="1">'Table20B'!$A$1:$F$43</definedName>
    <definedName name="Z_8FFC0480_5D06_416F_B58F_270D346B74CC_.wvu.PrintArea" localSheetId="30" hidden="1">'Table21'!$A$1:$F$43</definedName>
    <definedName name="Z_8FFC0480_5D06_416F_B58F_270D346B74CC_.wvu.PrintArea" localSheetId="3" hidden="1">'Table2A'!$A$1:$AC$30</definedName>
    <definedName name="Z_8FFC0480_5D06_416F_B58F_270D346B74CC_.wvu.PrintArea" localSheetId="4" hidden="1">'Table2B'!$A$1:$N$26</definedName>
    <definedName name="Z_8FFC0480_5D06_416F_B58F_270D346B74CC_.wvu.PrintArea" localSheetId="5" hidden="1">'Table3'!$A$1:$U$27</definedName>
    <definedName name="Z_8FFC0480_5D06_416F_B58F_270D346B74CC_.wvu.PrintArea" localSheetId="6" hidden="1">'Table4'!$A$1:$Q$21</definedName>
    <definedName name="Z_8FFC0480_5D06_416F_B58F_270D346B74CC_.wvu.PrintArea" localSheetId="7" hidden="1">'Table4A'!$A$1:$K$18</definedName>
    <definedName name="Z_8FFC0480_5D06_416F_B58F_270D346B74CC_.wvu.PrintArea" localSheetId="8" hidden="1">'Table5A'!$A$1:$AC$26</definedName>
    <definedName name="Z_8FFC0480_5D06_416F_B58F_270D346B74CC_.wvu.PrintArea" localSheetId="9" hidden="1">'Table5B'!$A$1:$N$23</definedName>
    <definedName name="Z_8FFC0480_5D06_416F_B58F_270D346B74CC_.wvu.PrintArea" localSheetId="10" hidden="1">'Table6'!$A$1:$J$32</definedName>
    <definedName name="Z_8FFC0480_5D06_416F_B58F_270D346B74CC_.wvu.PrintArea" localSheetId="13" hidden="1">'Table8'!$A$1:$C$20</definedName>
    <definedName name="Z_8FFC0480_5D06_416F_B58F_270D346B74CC_.wvu.PrintArea" localSheetId="14" hidden="1">'Table9'!$A$1:$E$27</definedName>
    <definedName name="Z_8FFC0480_5D06_416F_B58F_270D346B74CC_.wvu.PrintTitles" localSheetId="15" hidden="1">'Table10'!$1:$12</definedName>
    <definedName name="Z_8FFC0480_5D06_416F_B58F_270D346B74CC_.wvu.PrintTitles" localSheetId="19" hidden="1">'Table14A'!$A:$A</definedName>
    <definedName name="Z_8FFC0480_5D06_416F_B58F_270D346B74CC_.wvu.PrintTitles" localSheetId="22" hidden="1">'Table15'!$A:$A</definedName>
    <definedName name="Z_8FFC0480_5D06_416F_B58F_270D346B74CC_.wvu.PrintTitles" localSheetId="21" hidden="1">'Table15A'!$A:$A</definedName>
    <definedName name="Z_8FFC0480_5D06_416F_B58F_270D346B74CC_.wvu.PrintTitles" localSheetId="26" hidden="1">'Table19A'!$A:$A</definedName>
    <definedName name="Z_8FFC0480_5D06_416F_B58F_270D346B74CC_.wvu.PrintTitles" localSheetId="27" hidden="1">'Table19B'!$A:$A</definedName>
    <definedName name="Z_8FFC0480_5D06_416F_B58F_270D346B74CC_.wvu.PrintTitles" localSheetId="3" hidden="1">'Table2A'!$A:$A,'Table2A'!$1:$7</definedName>
    <definedName name="Z_8FFC0480_5D06_416F_B58F_270D346B74CC_.wvu.PrintTitles" localSheetId="5" hidden="1">'Table3'!$A:$A</definedName>
    <definedName name="Z_8FFC0480_5D06_416F_B58F_270D346B74CC_.wvu.PrintTitles" localSheetId="6" hidden="1">'Table4'!$A:$A</definedName>
    <definedName name="Z_8FFC0480_5D06_416F_B58F_270D346B74CC_.wvu.PrintTitles" localSheetId="7" hidden="1">'Table4A'!$A:$A</definedName>
    <definedName name="Z_8FFC0480_5D06_416F_B58F_270D346B74CC_.wvu.PrintTitles" localSheetId="8" hidden="1">'Table5A'!$A:$A</definedName>
    <definedName name="Z_B842D2B0_AB1F_4E26_AEF6_331DA43671D5_.wvu.Cols" localSheetId="16" hidden="1">'Table11'!$F:$W</definedName>
    <definedName name="Z_B842D2B0_AB1F_4E26_AEF6_331DA43671D5_.wvu.Cols" localSheetId="14" hidden="1">'Table9'!$F:$W</definedName>
    <definedName name="Z_B842D2B0_AB1F_4E26_AEF6_331DA43671D5_.wvu.PrintArea" localSheetId="16" hidden="1">'Table11'!$A$1:$E$160</definedName>
    <definedName name="Z_B842D2B0_AB1F_4E26_AEF6_331DA43671D5_.wvu.PrintArea" localSheetId="18" hidden="1">'Table12'!$A$1:$F$86</definedName>
    <definedName name="Z_B842D2B0_AB1F_4E26_AEF6_331DA43671D5_.wvu.PrintArea" localSheetId="21" hidden="1">'Table15A'!$A$1:$U$18</definedName>
    <definedName name="Z_B842D2B0_AB1F_4E26_AEF6_331DA43671D5_.wvu.PrintArea" localSheetId="4" hidden="1">'Table2B'!$A$1:$N$26</definedName>
    <definedName name="Z_B842D2B0_AB1F_4E26_AEF6_331DA43671D5_.wvu.PrintArea" localSheetId="5" hidden="1">'Table3'!$A$1:$U$18</definedName>
    <definedName name="Z_B842D2B0_AB1F_4E26_AEF6_331DA43671D5_.wvu.PrintArea" localSheetId="10" hidden="1">'Table6'!$A$1:$H$32</definedName>
    <definedName name="Z_B842D2B0_AB1F_4E26_AEF6_331DA43671D5_.wvu.PrintArea" localSheetId="14" hidden="1">'Table9'!$A$1:$E$27</definedName>
    <definedName name="Z_B842D2B0_AB1F_4E26_AEF6_331DA43671D5_.wvu.PrintTitles" localSheetId="15" hidden="1">'Table10'!$1:$12</definedName>
    <definedName name="Z_B842D2B0_AB1F_4E26_AEF6_331DA43671D5_.wvu.PrintTitles" localSheetId="21" hidden="1">'Table15A'!$A:$A</definedName>
    <definedName name="Z_B842D2B0_AB1F_4E26_AEF6_331DA43671D5_.wvu.PrintTitles" localSheetId="3" hidden="1">'Table2A'!$A:$A,'Table2A'!$1:$7</definedName>
    <definedName name="Z_B842D2B0_AB1F_4E26_AEF6_331DA43671D5_.wvu.PrintTitles" localSheetId="5" hidden="1">'Table3'!$A:$A</definedName>
    <definedName name="Z_B842D2B0_AB1F_4E26_AEF6_331DA43671D5_.wvu.PrintTitles" localSheetId="6" hidden="1">'Table4'!$A:$A</definedName>
    <definedName name="Z_B842D2B0_AB1F_4E26_AEF6_331DA43671D5_.wvu.PrintTitles" localSheetId="7" hidden="1">'Table4A'!$A:$A</definedName>
    <definedName name="Z_B842D2B0_AB1F_4E26_AEF6_331DA43671D5_.wvu.PrintTitles" localSheetId="8" hidden="1">'Table5A'!$A:$A</definedName>
  </definedNames>
  <calcPr fullCalcOnLoad="1"/>
</workbook>
</file>

<file path=xl/sharedStrings.xml><?xml version="1.0" encoding="utf-8"?>
<sst xmlns="http://schemas.openxmlformats.org/spreadsheetml/2006/main" count="1706" uniqueCount="815">
  <si>
    <t>Table 16.</t>
  </si>
  <si>
    <t>Total unduplicated N - Adults with SMI served</t>
  </si>
  <si>
    <t>Total unduplicated N - Children with SED</t>
  </si>
  <si>
    <t>13-17</t>
  </si>
  <si>
    <t>65-74</t>
  </si>
  <si>
    <t>75+</t>
  </si>
  <si>
    <t>Race/Ethnicity</t>
  </si>
  <si>
    <t>Hispanic*</t>
  </si>
  <si>
    <t>More than one race</t>
  </si>
  <si>
    <t>Hispanic/Latino Origin</t>
  </si>
  <si>
    <t>Non Hispanic/Latino</t>
  </si>
  <si>
    <t>Do You monitor fidelity</t>
  </si>
  <si>
    <t xml:space="preserve"> for this service?</t>
  </si>
  <si>
    <t>IF YES,</t>
  </si>
  <si>
    <t>What fidelity measure do you use?</t>
  </si>
  <si>
    <t>Who measures fidelity?</t>
  </si>
  <si>
    <t>How often is fidelity measured?</t>
  </si>
  <si>
    <t>* Hispanic is part of the total served.</t>
  </si>
  <si>
    <t>Table 17.</t>
  </si>
  <si>
    <t>ADULTS WITH SERIOUS MENTAL ILLNESS</t>
  </si>
  <si>
    <t>Receiving Family Psychoeducation</t>
  </si>
  <si>
    <t>Receiving Integrated Treatment for Co-occurring Disorders (MH/SA)</t>
  </si>
  <si>
    <t>Receiving Medication Management</t>
  </si>
  <si>
    <t>Race</t>
  </si>
  <si>
    <t>American Indian/ Alaska Native</t>
  </si>
  <si>
    <t>Unknown</t>
  </si>
  <si>
    <t>Hispanic origin not available</t>
  </si>
  <si>
    <t>Yes                    No</t>
  </si>
  <si>
    <t>Yes        No</t>
  </si>
  <si>
    <t>Yes                No</t>
  </si>
  <si>
    <t>Table 20A.</t>
  </si>
  <si>
    <t>Total number of Discharges in Year</t>
  </si>
  <si>
    <t>Number of Readmissions to ANY STATE Hospital within</t>
  </si>
  <si>
    <t>Percent Readmitted</t>
  </si>
  <si>
    <t>30 days</t>
  </si>
  <si>
    <t>180 days</t>
  </si>
  <si>
    <t>Gender Not Available</t>
  </si>
  <si>
    <t>Hispanic/Latino Origin Not Available</t>
  </si>
  <si>
    <t>Are Forensic Patients Included?</t>
  </si>
  <si>
    <t>DischargeTotalGender</t>
  </si>
  <si>
    <t>Read30TotalGender</t>
  </si>
  <si>
    <t>Read180TotalGender</t>
  </si>
  <si>
    <t>Percent30TotalGender</t>
  </si>
  <si>
    <t>Percent180TotalGender</t>
  </si>
  <si>
    <t>Table 20B.</t>
  </si>
  <si>
    <t>Table 21.</t>
  </si>
  <si>
    <t>Number of Readmissions to ANY Psychiatric Inpatient Care Unit Hospital within</t>
  </si>
  <si>
    <t>1. Does this table include readmission from state psychiatric hospitals?</t>
  </si>
  <si>
    <t xml:space="preserve">2. Are Forensic Patients Included? </t>
  </si>
  <si>
    <t>0-12</t>
  </si>
  <si>
    <t>Employed: Competitively Employed Full or Part Time (includes Supported Employment)</t>
  </si>
  <si>
    <t>Not In Labor Force:  Retired, Sheltered Employment, Sheltered Workshops, Other (homemaker, student, volunteer, disabled, etc.)</t>
  </si>
  <si>
    <t>All Other Diagnoses</t>
  </si>
  <si>
    <t>Diagnosis Total</t>
  </si>
  <si>
    <t>Comments on Data (for Diagnosis):</t>
  </si>
  <si>
    <t>See Page 2 for additional Questions about the source of this data.</t>
  </si>
  <si>
    <t>Child/Adolescents</t>
  </si>
  <si>
    <t>Adults</t>
  </si>
  <si>
    <t>What is the Total Number of Persons Surveyed or for whom School Attendance Data Are Reported</t>
  </si>
  <si>
    <t>Table 11a.</t>
  </si>
  <si>
    <t xml:space="preserve">Instructions:  </t>
  </si>
  <si>
    <t>Items to Score in the Functioning Domain:</t>
  </si>
  <si>
    <t>1.  Recode ratings of “not applicable” as missing values.</t>
  </si>
  <si>
    <r>
      <t xml:space="preserve">2.  Exclude respondents with more than 1/3rd of the items </t>
    </r>
    <r>
      <rPr>
        <b/>
        <sz val="10"/>
        <color indexed="8"/>
        <rFont val="Times New Roman"/>
        <family val="1"/>
      </rPr>
      <t>in that domain missing.</t>
    </r>
  </si>
  <si>
    <t>3.  Calculate the mean of the items for each respondent.</t>
  </si>
  <si>
    <t>Adult MHSIP Functioning Domain:</t>
  </si>
  <si>
    <t xml:space="preserve">I do things that are more meaningful to me. </t>
  </si>
  <si>
    <t xml:space="preserve">I am better able to take care of my needs.  </t>
  </si>
  <si>
    <t xml:space="preserve">I am better able to handle things when they go wrong.  </t>
  </si>
  <si>
    <t xml:space="preserve">I am better able to do things that I want to do.  </t>
  </si>
  <si>
    <t>My Symptoms are not bothering me as much (this question already is part of the MHSIP Adult Survey)</t>
  </si>
  <si>
    <t>YSS-F Functioning Domain Items:</t>
  </si>
  <si>
    <t xml:space="preserve">My child is better able to do things he or she wants to do. </t>
  </si>
  <si>
    <t>My child is better at handling daily life. (existing YSS-F Survey item)</t>
  </si>
  <si>
    <t>My child gets along better with family members. (existing YSS-F Survey item)</t>
  </si>
  <si>
    <t>My child gets along better with friends and other people. (existing YSS-F Survey item)</t>
  </si>
  <si>
    <t>My child is doing better in school and/or work. (existing YSS-F Survey item)</t>
  </si>
  <si>
    <t>My child is better able to cope when things go wrong. (existing YSS-F Survey item)</t>
  </si>
  <si>
    <t>5.  FOR YSS-F:  calculate the percent of scores greater than 3.5. (percent agree and strongly agree).</t>
  </si>
  <si>
    <t>1. This is a developmental measure. To assist in the development process, we are asking states to report information on the arrest histories of mental health consumers with their December 2007 MHBG submission.</t>
  </si>
  <si>
    <t xml:space="preserve"> 2.  The SAMHSA National Outcome Measure for Criminal Justice measures the change in Arrests over time.  The DIG Outcomes Workgroup pilot tested 3 consumer self-report items that can be used to provide this information.  If your state has used the 3 Consumer self-report items on criminal justice, you may report them here.</t>
  </si>
  <si>
    <t>3.   If your SMHA has data on Arrest records from alternatives sources, you may also report that here.  If you only have data for arrests for consumers in this year, please report that in the T2 columns.  If you can calculate the change in Arrests from T1 to T2, please use all those columns.</t>
  </si>
  <si>
    <t>This table provides a profile for the clients that received public funded mental health services in community mental health 
settings, in state psychiatric hospitals, in other psychiatric inpatient programs, and in residential treatment centers for children.</t>
  </si>
  <si>
    <t>Note:  Clients can be duplicated between Rows:  e.g.,  The same client may be served in both state psychiatric hospitals and community mental health centers during the same year and thus would be reported in counts for both rows.</t>
  </si>
  <si>
    <r>
      <t>This table describes the status of adults clients served in the report year by the public mental health system in terms of employment status.  The focus is on employment for the working age population, recognizing, however, that there are clients who are disabled, retired or who are homemakers, care-givers, etc and not a part of the workforce. These persons should be reported in the “Not in Labor Force” category.  This category has two subcategories: retired and other.  (The totals of these two categories should equal the number in the row for “Not in Labor Force”).  Unemployed refers to persons who are looking for work but have not found employment.</t>
    </r>
    <r>
      <rPr>
        <b/>
        <sz val="10"/>
        <color indexed="8"/>
        <rFont val="Arial"/>
        <family val="2"/>
      </rPr>
      <t xml:space="preserve"> Data should be reported for clients in non-institutional settings at time of discharge or last evaluation</t>
    </r>
    <r>
      <rPr>
        <b/>
        <i/>
        <sz val="10"/>
        <color indexed="8"/>
        <rFont val="Arial"/>
        <family val="2"/>
      </rPr>
      <t>.</t>
    </r>
  </si>
  <si>
    <t>This is a developmental table similar to Table 2A. and 2B. This table requests counts for persons with SMI or SED using the definitions provided by the CMHS. Table 2A. and 2B. included all clients served by publicly operated or funded programs. This table counts only clients who meet the CMHS definition of SMI or SED. For many states, this table may be the same as Tables 2A. and 2B. For 2007, states should report using the Federal Definitions of SMI and SED if they can report them, if not, please report using your state’s definitions of SMI and SED and provide information below describing your state’s definition.</t>
  </si>
  <si>
    <t xml:space="preserve">Please provide unduplicated counts, if possible. This table provides an aggregate profile of persons served in the reporting year.  The reporting year should be the latest state fiscal year for which data are available. This profile is based on a client's last known Living Situation.  </t>
  </si>
  <si>
    <t>1) Consumer survey (recommended items)</t>
  </si>
  <si>
    <t xml:space="preserve">4) State Education Department   </t>
  </si>
  <si>
    <t>2) Other Survey: Please send us items</t>
  </si>
  <si>
    <t>5) Local Schools/Education Agencies</t>
  </si>
  <si>
    <t xml:space="preserve">1) School Attendance </t>
  </si>
  <si>
    <t>3) Both.</t>
  </si>
  <si>
    <t>2) Other: (Specify)</t>
  </si>
  <si>
    <t xml:space="preserve">  6)  Other (specify) </t>
  </si>
  <si>
    <t xml:space="preserve">6)  Other (specify) </t>
  </si>
  <si>
    <t>Table 4a.</t>
  </si>
  <si>
    <t>Tables 19a,19b</t>
  </si>
  <si>
    <t>The edits on these tables focus on the data needed to calculate CMHS’ National Outcome Measure of Change in Arrests between T1 and T2. Data reported for T1 (and T2) is matched against the numbers reported in the “T1 to T2 Change” section of the table. Once you start entering data, The T1 Cells will turn Red. This will correct itself once you enter all your data correctly throughout the other cells. If Cells are still Red once you have entered all data on this table, it means your data contains errors, please check data entered to identify and fix the errors.</t>
  </si>
  <si>
    <t>Residential Treatment Centers</t>
  </si>
  <si>
    <t>Please use only one row for each program</t>
  </si>
  <si>
    <t>Each row should have a unique (unduplicated) count of clients:  (1) Medicaid Only, (2) Non-Medicaid Only, (3) Both Medicaid and Other Sources funded their treatment, and (4) Medicaid Status Unknown.</t>
  </si>
  <si>
    <t>Each row should have a unique (unduplicated) count of clients:  (1) Medicaid Only, (2) Non-Medicaid Only, (3) Both Medicaid and Other Sources funded their treatment, and (4) Medicaid Status Not Available.
If a state is unable to unduplicate between people whose care is paid for by Medicaid only or Medicaid and other funds, then all data should be reported into the 'People Served by Both Medicaid and Non-Medicaid Sources' and the 'People Served by Both includes people with any Medicaid' check box should be checked.</t>
  </si>
  <si>
    <t>PLEASE DO NOT ADD, MERGE, DELETE OR MOVE COLUMNS AND/OR CELLS!</t>
  </si>
  <si>
    <r>
      <t xml:space="preserve">Private Residence:  </t>
    </r>
    <r>
      <rPr>
        <sz val="11"/>
        <rFont val="Times New Roman"/>
        <family val="1"/>
      </rPr>
      <t xml:space="preserve">Individual lives in a house, apartment, trailer, hotel, dorm, barrack, and/or Single Room Occupancy (SRO).
</t>
    </r>
    <r>
      <rPr>
        <b/>
        <sz val="11"/>
        <rFont val="Times New Roman"/>
        <family val="1"/>
      </rPr>
      <t>Foster Home:</t>
    </r>
    <r>
      <rPr>
        <sz val="11"/>
        <rFont val="Times New Roman"/>
        <family val="1"/>
      </rPr>
      <t xml:space="preserve">  Individual resides in a Foster Home.  A Foster Home is a home that is licensed by a County or State Department to provide foster care to children, adolescents, and/or adults.   This includes Therapeutic Foster Care Facilities.  Therapeutic Foster Care is a service that provides treatment for troubled children within private homes of trained families.
</t>
    </r>
    <r>
      <rPr>
        <b/>
        <sz val="11"/>
        <rFont val="Times New Roman"/>
        <family val="1"/>
      </rPr>
      <t>Residential Care:</t>
    </r>
    <r>
      <rPr>
        <sz val="11"/>
        <rFont val="Times New Roman"/>
        <family val="1"/>
      </rPr>
      <t xml:space="preserve">  Individual resides in a residential care facility.  This level of care may include a Group Home, Therapeutic Group Home, Board and Care, Residential Treatment, or Rehabilitation Center, or Agency-operated residential care facilities.
</t>
    </r>
    <r>
      <rPr>
        <b/>
        <sz val="11"/>
        <rFont val="Times New Roman"/>
        <family val="1"/>
      </rPr>
      <t>Crisis Residence:</t>
    </r>
    <r>
      <rPr>
        <sz val="11"/>
        <rFont val="Times New Roman"/>
        <family val="1"/>
      </rPr>
      <t xml:space="preserve"> A residential (24 hours/day) stabilization program that delivers services for acute symptom reduction and restores clients to a pre-crisis level of functioning.  These programs are time limited for persons until they achieve stabilization. Crisis residences serve persons experiencing rapid or sudden deterioration of social and personal conditions such that they are clinically at risk of hospitalization but may be treated in this alternative setting.
</t>
    </r>
    <r>
      <rPr>
        <b/>
        <sz val="11"/>
        <rFont val="Times New Roman"/>
        <family val="1"/>
      </rPr>
      <t>Children’s Residential Treatment Facility:</t>
    </r>
    <r>
      <rPr>
        <sz val="11"/>
        <rFont val="Times New Roman"/>
        <family val="1"/>
      </rPr>
      <t xml:space="preserve"> Children and Youth Residential Treatment Facilities (RTF's) provide fully-integrated mental health treatment services to seriously emotionally disturbed children and youth. An organization, not licensed as a psychiatric hospital, whose primary purpose is the provision of individually planned programs of mental health treatment services in conjunction with residential care for children and youth.  The services are provided in facilities which are certified by state or federal agencies or through a national accrediting agency.
</t>
    </r>
    <r>
      <rPr>
        <b/>
        <sz val="11"/>
        <rFont val="Times New Roman"/>
        <family val="1"/>
      </rPr>
      <t>Institutional Setting:</t>
    </r>
    <r>
      <rPr>
        <sz val="11"/>
        <rFont val="Times New Roman"/>
        <family val="1"/>
      </rPr>
      <t xml:space="preserve"> Individual resides in an institutional care facility with care provided on a 24 hour, 7 day a week basis.  This level of care may include a Skilled Nursing/Intermediate Care Facility, Nursing Homes, Institutes of Mental Disease (IMD), Inpatient Psychiatric Hospital, Psychiatric Health Facility (PHF), Veterans Affairs Hospital, or State Hospital. 
</t>
    </r>
    <r>
      <rPr>
        <b/>
        <sz val="11"/>
        <rFont val="Times New Roman"/>
        <family val="1"/>
      </rPr>
      <t>Jail/ Correctional Facility:</t>
    </r>
    <r>
      <rPr>
        <sz val="11"/>
        <rFont val="Times New Roman"/>
        <family val="1"/>
      </rPr>
      <t xml:space="preserve"> Individual resides in a Jail and/or Correctional facility with care provided on a 24 hour, 7 day a week basis.  This level of care may include a Jail, Correctional Facility, Detention Centers, Prison, Youth Authority Facility, Juvenile Hall, Boot Camp, or Boys Ranch.
</t>
    </r>
    <r>
      <rPr>
        <b/>
        <sz val="11"/>
        <rFont val="Times New Roman"/>
        <family val="1"/>
      </rPr>
      <t>Homeless:</t>
    </r>
    <r>
      <rPr>
        <sz val="11"/>
        <rFont val="Times New Roman"/>
        <family val="1"/>
      </rPr>
      <t xml:space="preserve"> A person should be counted in the ""Homeless"" category if he/she was reported homeless at their most recent (last) assessment during the reporting period (or at discharge for patients discharged during the year).   The “last” Assessment could occur at Admission, Discharge, or at some point during treatment.  A person is considered homeless if he/she lacks a fixed, regular, and adequate nighttime residence and/or his/her primary nighttime residency is:
A)        A supervised publicly or privately operated shelter designed to provide temporary living accommodations,
B)        An institution that provides a temporary residence for individuals intended to be institutionalized, or
C)        A public or private place not designed for, or ordinarily used as, a regular sleeping accommodation for human beings (e.g., on the street).  
</t>
    </r>
    <r>
      <rPr>
        <b/>
        <sz val="11"/>
        <rFont val="Times New Roman"/>
        <family val="1"/>
      </rPr>
      <t>Unavailable:</t>
    </r>
    <r>
      <rPr>
        <sz val="11"/>
        <rFont val="Times New Roman"/>
        <family val="1"/>
      </rPr>
      <t xml:space="preserve">  Information on an individual’s residence is not available.</t>
    </r>
  </si>
  <si>
    <t>Total</t>
  </si>
  <si>
    <t>American Indian or Alaska Native</t>
  </si>
  <si>
    <t>Asian</t>
  </si>
  <si>
    <t>Black or African American</t>
  </si>
  <si>
    <t>Native Hawaiian or Other Pacific Islander</t>
  </si>
  <si>
    <t>White</t>
  </si>
  <si>
    <t>More Than One Race Reported</t>
  </si>
  <si>
    <t>18-20</t>
  </si>
  <si>
    <t>21-64</t>
  </si>
  <si>
    <t>Not Available</t>
  </si>
  <si>
    <t>65-74 years</t>
  </si>
  <si>
    <t>75+ years</t>
  </si>
  <si>
    <r>
      <t>Hispanic *</t>
    </r>
    <r>
      <rPr>
        <b/>
        <i/>
        <sz val="8"/>
        <color indexed="8"/>
        <rFont val="Arial"/>
        <family val="2"/>
      </rPr>
      <t xml:space="preserve"> use only if data for Table 2b are not available.</t>
    </r>
  </si>
  <si>
    <t>Table 2.</t>
  </si>
  <si>
    <t>Not Hispanic or Latino</t>
  </si>
  <si>
    <t>Hispanic or Latino</t>
  </si>
  <si>
    <t>18-20 years</t>
  </si>
  <si>
    <t>13-17 years</t>
  </si>
  <si>
    <t>Age 0-17</t>
  </si>
  <si>
    <t>Age 18-20</t>
  </si>
  <si>
    <t>Age 65+</t>
  </si>
  <si>
    <t>Age 21-64</t>
  </si>
  <si>
    <t>State Psychiatric Hospitals</t>
  </si>
  <si>
    <t xml:space="preserve"> </t>
  </si>
  <si>
    <t>Other</t>
  </si>
  <si>
    <t>Adults Served</t>
  </si>
  <si>
    <t>65+</t>
  </si>
  <si>
    <t>Unemployed</t>
  </si>
  <si>
    <t>This table provides a summary of clients by Medicaid coverage.  Since the focus of the reporting is on clients of the public mental health service delivery system, this table focuses on the clientele serviced by public programs that are funded or operated by the State Mental Health Authority. Persons are to be counted in the Medicaid row if they received a service reimbursable through Medicaid.</t>
  </si>
  <si>
    <t>Table 5A</t>
  </si>
  <si>
    <t xml:space="preserve">Of the total persons covered by Medicaid, please indicate the gender and number of persons who are Hispanic/Latino or not Hispanic/Latino.  Total persons covered by Medicaid would be the total indicated in Table 5A. </t>
  </si>
  <si>
    <t>Table 5B.</t>
  </si>
  <si>
    <t>Please note that the same person may be served in both Medicaid and Non-Medicaid programs during the same reporting period.</t>
  </si>
  <si>
    <t>State Hospital</t>
  </si>
  <si>
    <t>Hispanic or Latino Origin Unknown</t>
  </si>
  <si>
    <t>Items to Score in the Social Connectedness Domain:</t>
  </si>
  <si>
    <t>Adult MHSIP Social Connectedness Domain:</t>
  </si>
  <si>
    <t>YSS-F Social Connectedness Domain Items:</t>
  </si>
  <si>
    <t>I know people who will listen and understand me when I need to talk</t>
  </si>
  <si>
    <t>I have people that I am comfortable talking with about my child's problems.</t>
  </si>
  <si>
    <t>In a crisis, I would have the support I need from family or friends.</t>
  </si>
  <si>
    <t>I have people with whom I can do enjoyable things</t>
  </si>
  <si>
    <t xml:space="preserve">I am happy with the friendships I have. </t>
  </si>
  <si>
    <t>I have people with whom I can do enjoyable things.</t>
  </si>
  <si>
    <t xml:space="preserve">I feel I belong in my community.  </t>
  </si>
  <si>
    <t xml:space="preserve">In a crisis, I would have the support I need from family or friends.  </t>
  </si>
  <si>
    <t xml:space="preserve">Please report the data under the Living Situation categories listed - "Total" are calculated automatically. </t>
  </si>
  <si>
    <t>Data entered on Table 14a cannot be greater than the total number reported on Table 2a. If you get the caution message, please double check your data to ensure accurate data reporting.</t>
  </si>
  <si>
    <t>Number of individuals receiving new generation meds cannot be greater than total number of adults with Schizophrenia served.  If you receive the caution message, please double check your data to ensure accurate data reporting.</t>
  </si>
  <si>
    <t>Tables 20a,20b &amp; 21</t>
  </si>
  <si>
    <t>Table 8</t>
  </si>
  <si>
    <t>Estimated Total Block Grant</t>
  </si>
  <si>
    <t>Total Non-Direct Services</t>
  </si>
  <si>
    <t>This table is to be used to provide an inventory of providers/agencies who directly receive Block Grant allocations.</t>
  </si>
  <si>
    <t>Table 10</t>
  </si>
  <si>
    <t>Indicators</t>
  </si>
  <si>
    <t>Adult Consumer Surveys</t>
  </si>
  <si>
    <t xml:space="preserve">2. 21-Item Version   </t>
  </si>
  <si>
    <t>3. State Variation of MHSIP</t>
  </si>
  <si>
    <t>4. Other Consumer Survey</t>
  </si>
  <si>
    <t>Adult Survey Approach:</t>
  </si>
  <si>
    <t>Self-Administered</t>
  </si>
  <si>
    <t>Interview</t>
  </si>
  <si>
    <t>Phone</t>
  </si>
  <si>
    <t>Mail</t>
  </si>
  <si>
    <t>Face-to-face</t>
  </si>
  <si>
    <t>1. Was the Official 28 Item MHSIP Adult Outpatient Consumer Survey Used?</t>
  </si>
  <si>
    <t>2. Populations covered in survey? (Note all surveys should cover all regions of state)</t>
  </si>
  <si>
    <t>1.c.  Did you use any translations of the MHSIP into another language?</t>
  </si>
  <si>
    <t>1.a.  If no, which version:</t>
  </si>
  <si>
    <t>1. Original 40 Item Version</t>
  </si>
  <si>
    <t>2.a. If a sample was used, what sample methodology was used?</t>
  </si>
  <si>
    <t>2. Other Language:</t>
  </si>
  <si>
    <t>5. Are Responses Anonymous, Confidential and/or Linked to other Patient Databases?</t>
  </si>
  <si>
    <t>Child/Family Consumer Surveys</t>
  </si>
  <si>
    <t>1. Was the MHSIP Children/Family Survey (YSS-F) Used?</t>
  </si>
  <si>
    <t>1.c.  Did you use any translations of the Child MHSIP into another language?</t>
  </si>
  <si>
    <t>Child Survey Approach:</t>
  </si>
  <si>
    <t>Table 12</t>
  </si>
  <si>
    <t>Populations Covered</t>
  </si>
  <si>
    <t>Included in Data</t>
  </si>
  <si>
    <t>The purpose of this profile is to obtain information that provides a context for the data provided in the tables. This profile covers the populations served, services for which the state mental health agency is responsible, data reporting capacities, especially related to duplication of numbers served as well as certain summary administrative information.</t>
  </si>
  <si>
    <t>Populations Served</t>
  </si>
  <si>
    <t>1. Aged 0 to 3</t>
  </si>
  <si>
    <t>2. Aged 4 to 17</t>
  </si>
  <si>
    <t>3. Adults Aged 18 and over</t>
  </si>
  <si>
    <t>4. Forensics</t>
  </si>
  <si>
    <t xml:space="preserve">3.b.1  </t>
  </si>
  <si>
    <t>3.b.</t>
  </si>
  <si>
    <t xml:space="preserve">3.b.2. </t>
  </si>
  <si>
    <t>3.a.</t>
  </si>
  <si>
    <t xml:space="preserve">3.a.1  </t>
  </si>
  <si>
    <t xml:space="preserve">3.a.2. </t>
  </si>
  <si>
    <t>Co-Occurring Mental Health and Substance Abuse:</t>
  </si>
  <si>
    <t>State Mental Health Agency Responsibilities</t>
  </si>
  <si>
    <t>1. State Medicaid Operating Agency</t>
  </si>
  <si>
    <t>2. Setting Standards</t>
  </si>
  <si>
    <t>4. Resolving Consumer Complaints</t>
  </si>
  <si>
    <t>5. Licensing</t>
  </si>
  <si>
    <t>6. Sanctions</t>
  </si>
  <si>
    <t>7. Other</t>
  </si>
  <si>
    <t>a. Medicaid:  Does the State Mental Health Agency have any of the following responsibilities for mental health services provided through Medicaid? (Check All that Apply)</t>
  </si>
  <si>
    <t>3. Quality Improvement/Program Compliance</t>
  </si>
  <si>
    <t>b. Managed Care (Mental Health Managed Care</t>
  </si>
  <si>
    <t>4.b.1</t>
  </si>
  <si>
    <t>Does the State have a Medicaid Managed Care initiative?</t>
  </si>
  <si>
    <t>Direct contractual responsibility and oversight of the MCOs or BHOs</t>
  </si>
  <si>
    <t>Setting Standards for mental health services</t>
  </si>
  <si>
    <t>Coordination with state health and Medicaid agencies</t>
  </si>
  <si>
    <t>Resolving mental health consumer complaints</t>
  </si>
  <si>
    <t>Input in contract development</t>
  </si>
  <si>
    <t>Performance monitoring</t>
  </si>
  <si>
    <t>4.b.2</t>
  </si>
  <si>
    <t>4.b.3</t>
  </si>
  <si>
    <t>4.b.4</t>
  </si>
  <si>
    <t>4.b.5</t>
  </si>
  <si>
    <t>4.b.6</t>
  </si>
  <si>
    <t>4.b.7</t>
  </si>
  <si>
    <t>4.b.8</t>
  </si>
  <si>
    <t>4.b.9</t>
  </si>
  <si>
    <t>Data Reporting: Please describe the extent to which your information systems allows the generation of unduplicated client counts between different parts of your mental health system.  Please respond in particular for Table 2, which requires unduplicated counts of clients served across your entire mental health system.</t>
  </si>
  <si>
    <t>Are the data reporting in the tables?</t>
  </si>
  <si>
    <t>5.a.</t>
  </si>
  <si>
    <t>5.c.</t>
  </si>
  <si>
    <t>5.d.</t>
  </si>
  <si>
    <t>5.e.</t>
  </si>
  <si>
    <t>5.b.</t>
  </si>
  <si>
    <r>
      <t xml:space="preserve">Sources of </t>
    </r>
    <r>
      <rPr>
        <b/>
        <sz val="8"/>
        <color indexed="10"/>
        <rFont val="Arial"/>
        <family val="2"/>
      </rPr>
      <t xml:space="preserve">children/youth </t>
    </r>
    <r>
      <rPr>
        <b/>
        <sz val="8"/>
        <color indexed="8"/>
        <rFont val="Arial"/>
        <family val="2"/>
      </rPr>
      <t>criminal justice information:</t>
    </r>
  </si>
  <si>
    <r>
      <t xml:space="preserve">Measure of </t>
    </r>
    <r>
      <rPr>
        <b/>
        <sz val="8"/>
        <color indexed="10"/>
        <rFont val="Arial"/>
        <family val="2"/>
      </rPr>
      <t>adult</t>
    </r>
    <r>
      <rPr>
        <b/>
        <sz val="8"/>
        <color indexed="8"/>
        <rFont val="Arial"/>
        <family val="2"/>
      </rPr>
      <t xml:space="preserve"> criminal justice involvement:</t>
    </r>
  </si>
  <si>
    <t>What is the Total Number of Persons Surveyed or for whom Criminal Justice Data Are Reported</t>
  </si>
  <si>
    <r>
      <t xml:space="preserve">Measure of </t>
    </r>
    <r>
      <rPr>
        <b/>
        <sz val="8"/>
        <color indexed="10"/>
        <rFont val="Arial"/>
        <family val="2"/>
      </rPr>
      <t>children/youth</t>
    </r>
    <r>
      <rPr>
        <b/>
        <sz val="8"/>
        <color indexed="8"/>
        <rFont val="Arial"/>
        <family val="2"/>
      </rPr>
      <t xml:space="preserve"> criminal justice involvement:</t>
    </r>
  </si>
  <si>
    <t>1. This is a developmental measure. To assist in the development process, we are asking states to report information on the school attendance outcomes of mental health consumers with their December 2007 MHBG submission.</t>
  </si>
  <si>
    <t xml:space="preserve"> 2.  The SAMHSA National Outcome Measure for School Attendance measures the change in days attended over time.  The DIG Outcomes Workgroup pilot tested 3 consumer self-report items that can be used to provide this information.  If your state has used the 3 Consumer Self-Report items on School Attendance, you may report them here.</t>
  </si>
  <si>
    <t>3.   If your SMHA has data on School Attendance from alternatives sources, you may also report that here.  If you only have data for School attendance for consumers in this year, please report that in the T2 columns.  If you can calculate the change in Attendance from T1 to T2, please use all these columns.</t>
  </si>
  <si>
    <t>Please use this table to enter any general comments and/or additional footnotes. This can be used for both footnotes that did not fit in the Footnotes field for a certain table, or it can be used for comments that apply to several tables, or are general comments for a state.</t>
  </si>
  <si>
    <r>
      <t xml:space="preserve">Unduplicated </t>
    </r>
    <r>
      <rPr>
        <sz val="9"/>
        <color indexed="8"/>
        <rFont val="Arial"/>
        <family val="2"/>
      </rPr>
      <t>:counted once even if they were served in both State hospitals and community programs and if they were served in community mental health agencies responsible for different geographic or programmatic areas.</t>
    </r>
  </si>
  <si>
    <t>Summary Administrative Data</t>
  </si>
  <si>
    <t>6.a.</t>
  </si>
  <si>
    <t>Report Year</t>
  </si>
  <si>
    <t>6.b.</t>
  </si>
  <si>
    <t>State Identifier</t>
  </si>
  <si>
    <t>6.c.</t>
  </si>
  <si>
    <t>Summary Information on Data Submitted by SMHA:</t>
  </si>
  <si>
    <t>Year being reported:  From:</t>
  </si>
  <si>
    <t>to</t>
  </si>
  <si>
    <t>Contact Phone Number:</t>
  </si>
  <si>
    <t>Contact Address</t>
  </si>
  <si>
    <t>E-mail:</t>
  </si>
  <si>
    <t>6.d.</t>
  </si>
  <si>
    <t>6.e.</t>
  </si>
  <si>
    <t>6.f.</t>
  </si>
  <si>
    <t>6.g.</t>
  </si>
  <si>
    <t>Do all of the adults and children served through the state mental health agency meet the Federal definitions of serious mental illness and serious emotional disturbances?</t>
  </si>
  <si>
    <t>2.a.</t>
  </si>
  <si>
    <t>2.a.1</t>
  </si>
  <si>
    <t>2.a.2</t>
  </si>
  <si>
    <t>If no, please indicate the percentage of persons served for the reporting period who met the federal definitions of serious mental illness and serious emotional disturbance?</t>
  </si>
  <si>
    <t>Percent of adults meeting Federal definition of SMI:</t>
  </si>
  <si>
    <t xml:space="preserve">Percentage of children/adolescents meeting Federal definition of SED   </t>
  </si>
  <si>
    <r>
      <t>Duplicated:</t>
    </r>
    <r>
      <rPr>
        <sz val="9"/>
        <color indexed="8"/>
        <rFont val="Arial"/>
        <family val="2"/>
      </rPr>
      <t xml:space="preserve"> across state hospital and community programs</t>
    </r>
  </si>
  <si>
    <r>
      <t xml:space="preserve">Duplicated: </t>
    </r>
    <r>
      <rPr>
        <sz val="9"/>
        <color indexed="8"/>
        <rFont val="Arial"/>
        <family val="2"/>
      </rPr>
      <t>within community programs</t>
    </r>
  </si>
  <si>
    <r>
      <t>Duplicated:</t>
    </r>
    <r>
      <rPr>
        <sz val="9"/>
        <color indexed="8"/>
        <rFont val="Arial"/>
        <family val="2"/>
      </rPr>
      <t xml:space="preserve"> Between Child and Adult Agencies</t>
    </r>
  </si>
  <si>
    <r>
      <t>Plans for Unduplication:</t>
    </r>
    <r>
      <rPr>
        <sz val="9"/>
        <color indexed="8"/>
        <rFont val="Arial"/>
        <family val="2"/>
      </rPr>
      <t xml:space="preserve"> If you are not currently able to provide unduplicated client counts across all parts of your mental health system, please describe your plans to get unduplicated client counts by the end of your Data Infrastructure Grant.</t>
    </r>
  </si>
  <si>
    <t>Which of the following populations receive services operated or funded by the state mental health agency? Please indicate if they are included in the data provided in the tables. (Check all that apply.)</t>
  </si>
  <si>
    <t>Average (Mean)</t>
  </si>
  <si>
    <t>Median</t>
  </si>
  <si>
    <t>Length of Stay (in Days): Discharged Patients</t>
  </si>
  <si>
    <t>Medicaid Status Unknown</t>
  </si>
  <si>
    <t>Medicaid (only Medicaid)</t>
  </si>
  <si>
    <t>People Served by Both Medicaid and Non-Medicaid Sources</t>
  </si>
  <si>
    <t>Total Served</t>
  </si>
  <si>
    <t>3b.3</t>
  </si>
  <si>
    <t>Please describe how you calculate and count the number of persons with co-occurring disorders</t>
  </si>
  <si>
    <t>Non-Medicaid Only</t>
  </si>
  <si>
    <t>Medicaid Only</t>
  </si>
  <si>
    <t>Comments on Data:</t>
  </si>
  <si>
    <t>Are Data for these programs reported on URS Tables?</t>
  </si>
  <si>
    <t>Non-Medicaid Sources (only)</t>
  </si>
  <si>
    <t>Table 11.</t>
  </si>
  <si>
    <t>More than One Race Reported</t>
  </si>
  <si>
    <t>1. Social Connectedness</t>
  </si>
  <si>
    <t>2. Functioning</t>
  </si>
  <si>
    <t>4. Functioning</t>
  </si>
  <si>
    <t>3. Social Connectedness</t>
  </si>
  <si>
    <t>3. Did you collect these as part of your MHSIP Adult Consumer Survey?</t>
  </si>
  <si>
    <t>Adult Social Connectedness and Functioning Measures</t>
  </si>
  <si>
    <t>Child/Family Social Connectedness and Functioning Measures</t>
  </si>
  <si>
    <t>4: Did you use the recommended new Social Connectedness Questions?</t>
  </si>
  <si>
    <t>5: Did you use the recommended new Functioning Domain Questions?</t>
  </si>
  <si>
    <t>6. Did you collect these as part of your YSS-F Survey?</t>
  </si>
  <si>
    <t>If No, what source did you use?</t>
  </si>
  <si>
    <t>Percent Positive (calculated)</t>
  </si>
  <si>
    <t>Table 9: NOMS Social Connectedness &amp; Functioning</t>
  </si>
  <si>
    <t>1. Did you use the recommended new Social Connectedness Questions?</t>
  </si>
  <si>
    <t>2: Did you use the recommended new Functioning Domain Questions?</t>
  </si>
  <si>
    <t>Adult Consumer Survey Results:</t>
  </si>
  <si>
    <t># Positive</t>
  </si>
  <si>
    <t>Responses</t>
  </si>
  <si>
    <t>Medicaid Status Not Available</t>
  </si>
  <si>
    <t>Does the State Mental Health Agency have any responsibilities for mental health services provided through Medicaid Managed Care?</t>
  </si>
  <si>
    <t>If yes, please check the responsibilities the SMHA has:</t>
  </si>
  <si>
    <t>Person Responsible for Submission</t>
  </si>
  <si>
    <t>Web-Based</t>
  </si>
  <si>
    <t>6. Sample Size and Response Rate</t>
  </si>
  <si>
    <t>6a. How many Surveys were Attempted (sent out or calls initiated)?</t>
  </si>
  <si>
    <t>6.b How many survey Contacts were made? (surveys to valid phone numbers or addresses)</t>
  </si>
  <si>
    <t>6.c How many surveys were completed? (survey forms returned or calls completed)</t>
  </si>
  <si>
    <t>6.d. What was your response rate? (number of Completed surveys divided by number of Contacts)</t>
  </si>
  <si>
    <t>Confidence Interval*</t>
  </si>
  <si>
    <t>Web-based</t>
  </si>
  <si>
    <t>* Report Confidence Intervals at the 95% confidence level</t>
  </si>
  <si>
    <t>* Please report Confidence Intervals at the 95% level.  See directions below regarding the calculation of confidence intervals.</t>
  </si>
  <si>
    <t>Race Not Available</t>
  </si>
  <si>
    <t>Hispanic or Latino Origin 
Not Available</t>
  </si>
  <si>
    <t>Age Not Available</t>
  </si>
  <si>
    <t>Number of Positive Responses</t>
  </si>
  <si>
    <t xml:space="preserve">  6. Other: describe:</t>
  </si>
  <si>
    <t>6. Other: describe:</t>
  </si>
  <si>
    <t>4. Other Sample:</t>
  </si>
  <si>
    <t>2.b Do you survey only people currently in services, or do you also Survey Persons no longer in service?</t>
  </si>
  <si>
    <t>3. Please Describe the populations included in your sample: (e.g., all adults, only adults with SMI, etc.)</t>
  </si>
  <si>
    <t xml:space="preserve">             3.4  Other: describe: (for example, if you survey anyone served in the last 3 months, describe that here):</t>
  </si>
  <si>
    <t xml:space="preserve"> 4. Methodology of collecting data?  (Check all that apply)</t>
  </si>
  <si>
    <t>4.b. Who administered the Survey? (Check all that apply)</t>
  </si>
  <si>
    <t>6.e. If you receive "blank" surveys back from consumers (surveys with no responses on them), did you count</t>
  </si>
  <si>
    <t>Table 2A</t>
  </si>
  <si>
    <t>No Edits</t>
  </si>
  <si>
    <t>Table 2B</t>
  </si>
  <si>
    <t>Table 4A</t>
  </si>
  <si>
    <t>Table 5B</t>
  </si>
  <si>
    <t>Table 14A</t>
  </si>
  <si>
    <t>Table 14B</t>
  </si>
  <si>
    <t>Persons who receive non-inpatient care in state psychiatric hospitals should be included in the Community MH Program Row</t>
  </si>
  <si>
    <t>Please enter the number of persons responding positively to the questions and the number of total responses within each group.  Percent positive will be calculated from these data.</t>
  </si>
  <si>
    <t>5.   Please tell us anything else that would help us to understand your indicator (e.g., list survey or MIS questions; describe linking methodology and data sources; specify time period for criminal justice involvement; explain whether treatment data are collected).</t>
  </si>
  <si>
    <t xml:space="preserve">       these survey's as "completed" for the calculation of response rates?</t>
  </si>
  <si>
    <t>7. Who Conducted the Survey</t>
  </si>
  <si>
    <t>7.a. SMHA Conducted or contracted for the Survey (survey done at state level)</t>
  </si>
  <si>
    <t xml:space="preserve">            (survey was done at the local or regional level)</t>
  </si>
  <si>
    <t>7.c. Other: Describe:</t>
  </si>
  <si>
    <t xml:space="preserve">  If no, please attach instrument used.</t>
  </si>
  <si>
    <t xml:space="preserve">            2a. If yes to 2, please describe how your survey persons no longer receiving services.</t>
  </si>
  <si>
    <t>Percentage of adults served by the SMHA who also have a diagnosis of substance abuse problem:</t>
  </si>
  <si>
    <t>Percentage of children/adolescents served by the SMHA who also have a diagnosis of substance abuse problem:</t>
  </si>
  <si>
    <t>What percentage of persons served for the reporting period who met the Federal definitions of adults with SMI and children/adolescents with SED have a dual diagnosis of mental illness and substance abuse.</t>
  </si>
  <si>
    <t>Percentage of adults meeting Federal definition of SMI who also have a diagnosis of substance abuse problem:</t>
  </si>
  <si>
    <t>Percentage of children/adolescents meeting the Federal definition of SED who also have a diagnosis of substance abuse problem:</t>
  </si>
  <si>
    <t>What percentage of persons served by the SMHA for the reporting period have a dual diagnosis of mental illness and substance abuse?</t>
  </si>
  <si>
    <r>
      <t>Hispanic *</t>
    </r>
    <r>
      <rPr>
        <b/>
        <i/>
        <sz val="8"/>
        <color indexed="8"/>
        <rFont val="Arial"/>
        <family val="2"/>
      </rPr>
      <t xml:space="preserve"> use only if data for Table 5b are not available.</t>
    </r>
  </si>
  <si>
    <r>
      <t xml:space="preserve">Employed: </t>
    </r>
    <r>
      <rPr>
        <sz val="10"/>
        <color indexed="8"/>
        <rFont val="Arial"/>
        <family val="2"/>
      </rPr>
      <t>Competitively Employed Full or Part Time (includes Supported Employment)</t>
    </r>
  </si>
  <si>
    <r>
      <t>Not In Labor Force:</t>
    </r>
    <r>
      <rPr>
        <sz val="10"/>
        <color indexed="8"/>
        <rFont val="Arial"/>
        <family val="2"/>
      </rPr>
      <t xml:space="preserve">  Retired, Sheltered Employment, Sheltered Workshops, Other (homemaker, student, volunteer, disabled, etc.)</t>
    </r>
  </si>
  <si>
    <t>Table 6.</t>
  </si>
  <si>
    <t>Table 4.</t>
  </si>
  <si>
    <t>Table 7.</t>
  </si>
  <si>
    <t>1.b. If other, please attach instrument used.</t>
  </si>
  <si>
    <r>
      <t xml:space="preserve">Clients
</t>
    </r>
    <r>
      <rPr>
        <b/>
        <sz val="9"/>
        <color indexed="10"/>
        <rFont val="Arial"/>
        <family val="2"/>
      </rPr>
      <t>Primary Diagnosis</t>
    </r>
  </si>
  <si>
    <t>6.e. If you receive "blank" surveys back from consumers (surveys with no responses on them), did you count these survey's as "completed" for the calculation of response rates?</t>
  </si>
  <si>
    <t>This table provides an aggregate profile of persons in the reporting year. The reporting year should be the latest state fiscal year for which data are available. This profile is based on a client receiving services in programs provided or funded by the state mental health agency. The client profile takes into account all institutional and community services for all such programs. Please provide unduplicated counts if possible.</t>
  </si>
  <si>
    <t>Comments on Data (for Age):</t>
  </si>
  <si>
    <t>Comments on Data (for Gender):</t>
  </si>
  <si>
    <t>Comments on Data (for Race/Ethnicity):</t>
  </si>
  <si>
    <t>Comments on Data (Overall):</t>
  </si>
  <si>
    <t>Comments on Data (State Hospital):</t>
  </si>
  <si>
    <t>Comments on Data (Other Inpatient):</t>
  </si>
  <si>
    <t>Comments on Data (Community Programs):</t>
  </si>
  <si>
    <t>Comments on Data (Residential Treatment):</t>
  </si>
  <si>
    <t>2. Reporting Positively about General Satisfaction for Children.</t>
  </si>
  <si>
    <t>3. Reporting Positively about Outcomes for Children.</t>
  </si>
  <si>
    <t>2. Reporting Positively About Quality and Appropriateness for Adults</t>
  </si>
  <si>
    <t>3. Reporting Positively About Outcomes.</t>
  </si>
  <si>
    <t>1. Reporting Positively About Access.</t>
  </si>
  <si>
    <t>4. Family Members Reporting on Participation In Treatment Planning for their Children</t>
  </si>
  <si>
    <t>4. Adults Reporting on Participation In Treatment Planning.</t>
  </si>
  <si>
    <t>5. Adults Positively about General Satisfaction with Services.</t>
  </si>
  <si>
    <t>How Often Does your State Measure Employment Status?</t>
  </si>
  <si>
    <t>*State used the 2 question version for Hispanic Origin</t>
  </si>
  <si>
    <t>Please check the appropriate box on the left.  The "Totals" formula will automatically adjust to account for which method your state used to ask about Hispanic Origin/Status</t>
  </si>
  <si>
    <t>Hispanic Origin*</t>
  </si>
  <si>
    <t>2. Reporting Positively About Quality and Appropriateness.</t>
  </si>
  <si>
    <t>4. Reporting Positively about Participation in Treatment Planning</t>
  </si>
  <si>
    <t>5. Reporting Positively about General Satisfaction</t>
  </si>
  <si>
    <t>Community Mental Health Programs</t>
  </si>
  <si>
    <t>Table 3.</t>
  </si>
  <si>
    <t>Only report those programs that receive MHBG funds to provide services.  Do not report planning council member reimbursements or other administrative reimbursements related to running the MHBG Program.</t>
  </si>
  <si>
    <t>Reporting Positively About Outcomes.</t>
  </si>
  <si>
    <t>Reporting Positively About Access.</t>
  </si>
  <si>
    <t>Reporting Positively About General Satisfaction</t>
  </si>
  <si>
    <t>Reporting Positively Participation in Treatment Planning for their Children.</t>
  </si>
  <si>
    <t>Reporting Positively About Cultural Sensitivity of Staff.</t>
  </si>
  <si>
    <t>Child/Adolescent Family Survey Results:</t>
  </si>
  <si>
    <t>Are these numbers unduplicated?</t>
  </si>
  <si>
    <t xml:space="preserve">   Age Not Available</t>
  </si>
  <si>
    <t>Residential Tx Centers</t>
  </si>
  <si>
    <t>What populations are included:</t>
  </si>
  <si>
    <t>Instructions:</t>
  </si>
  <si>
    <t>States that have county psychiatric hospitals that serve as surrogate state hospitals should report persons served in such settings as receiving services in state hospitals.</t>
  </si>
  <si>
    <t>If forensic hospitals are part of the state mental health agency system include them.</t>
  </si>
  <si>
    <t>Of the total persons served, please indicate the age, gender and the number of persons who are Hispanic/Latino or not Hispanic/Latino.  Total persons served would be the total as indicated in Table 2A.</t>
  </si>
  <si>
    <t>Persons who receive inpatient psychiatric care through a private provider or medical provider licensed and/or contracted through the SMHA should be counted in the "Other Psychiatric Inpatient" row.  Persons who receive Medicaid funded inpatient services through a provider that is not licensed or contracted by the SMHA should not be counted here.</t>
  </si>
  <si>
    <t>RTC: CMHS has a standardized definition of RTC for Children: “An organization, not licensed as a psychiatric hospital, whose primary purpose is the provision of individually planned programs of mental health treatment services in conjunction with residential care for children and youth primarily 17 years old and younger.  It has a clinical program that is directed by a psychiatrist, psychologist, social worker, or psychiatric nurse who has a master’s degree or doctorate.  The primary reason for the admission of the clients is mental illness that can be classified by DSM-IV codes-other than the codes for mental retardation, developmental disorders, and substance-related disorders such as drug abuse and alcoholism (unless these are co-occurring with a mental illness).”</t>
  </si>
  <si>
    <t>The workgroup exploring employment found that the primary diagnosis of consumers results in major differences in employment status.  The workgroup has recommended that we explore the ability of states to report employment by primary diagnosis and the impact of diagnosis on employment.  The workgroup recommended 5 diagnostic clusters for reporting.</t>
  </si>
  <si>
    <t>Data based on Medicaid Eligibility not Medicaid Paid Services</t>
  </si>
  <si>
    <t>Child/Adolescent Consumer Survey Results:</t>
  </si>
  <si>
    <t>7.b. Local Mental Health Providers/County mental health providers conducted or contracted for the survey</t>
  </si>
  <si>
    <t>3. Please Describe the populations included in your sample: (e.g., all children, only children with SED, etc.)</t>
  </si>
  <si>
    <t>* Hispanic:  Only use the "Hispanic" row under Race if data for Hispanic as a Ethnic Origin are not available</t>
  </si>
  <si>
    <t>* Hispanic:  Only use the "Hispanic" row under Race if data for Hispanic as an Ethnic Origin are not available</t>
  </si>
  <si>
    <t>Children with Serious Emotional Disturbance (SED)</t>
  </si>
  <si>
    <r>
      <t xml:space="preserve">Source of </t>
    </r>
    <r>
      <rPr>
        <b/>
        <sz val="8"/>
        <color indexed="10"/>
        <rFont val="Arial"/>
        <family val="2"/>
      </rPr>
      <t>adult</t>
    </r>
    <r>
      <rPr>
        <b/>
        <sz val="8"/>
        <color indexed="8"/>
        <rFont val="Arial"/>
        <family val="2"/>
      </rPr>
      <t xml:space="preserve"> criminal justice information: </t>
    </r>
  </si>
  <si>
    <r>
      <t xml:space="preserve">Region for which </t>
    </r>
    <r>
      <rPr>
        <b/>
        <sz val="8"/>
        <color indexed="10"/>
        <rFont val="Arial"/>
        <family val="2"/>
      </rPr>
      <t>adult</t>
    </r>
    <r>
      <rPr>
        <b/>
        <sz val="8"/>
        <color indexed="8"/>
        <rFont val="Arial"/>
        <family val="2"/>
      </rPr>
      <t xml:space="preserve"> data are reported:</t>
    </r>
  </si>
  <si>
    <r>
      <t xml:space="preserve">Region for which </t>
    </r>
    <r>
      <rPr>
        <b/>
        <sz val="8"/>
        <color indexed="10"/>
        <rFont val="Arial"/>
        <family val="2"/>
      </rPr>
      <t xml:space="preserve">children/youth </t>
    </r>
    <r>
      <rPr>
        <b/>
        <sz val="8"/>
        <color indexed="8"/>
        <rFont val="Arial"/>
        <family val="2"/>
      </rPr>
      <t>data are reported:</t>
    </r>
  </si>
  <si>
    <t>No response</t>
  </si>
  <si>
    <t>If Not Suspended at T1 
(Prior 12 Months)</t>
  </si>
  <si>
    <t>A person who is served in both community settings and inpatient settings should be included in both rows</t>
  </si>
  <si>
    <t>Adult Consumer Surveys  (Continued)</t>
  </si>
  <si>
    <t>Note: The confidence interval is the plus-or-minus figure usually reported in newspaper or television opinion poll results. For example, if you use a confidence interval of 4 and 47% percent of your sample picks an answer you can be "sure" that if you had asked the question of the entire relevant population between 43% (47-4) and 51% (47+4) would have picked that answer.
The confidence level tells you how sure you can be. It is expressed as a percentage and represents how often the true percentage of the population who would pick an answer lies within the confidence interval. The 95% confidence level means you can be 95% certain; the 99% confidence level means you can be 99% certain. Most researchers use the 95% confidence level.
When you put the confidence level and the confidence interval together, you can say that you are 95% sure that the true percentage of the population is between 43% and 51%.  (From www.surveysystem.com)</t>
  </si>
  <si>
    <t>Female</t>
  </si>
  <si>
    <t>Male</t>
  </si>
  <si>
    <t>Unduplicated</t>
  </si>
  <si>
    <t>Duplicated between Hospitals &amp; Community</t>
  </si>
  <si>
    <t>Duplicated between Community Programs</t>
  </si>
  <si>
    <t>Duplicated between Adults &amp; Kids</t>
  </si>
  <si>
    <t>Other, describe:</t>
  </si>
  <si>
    <r>
      <t>Table 3.</t>
    </r>
    <r>
      <rPr>
        <sz val="9"/>
        <color indexed="8"/>
        <rFont val="Arial"/>
        <family val="2"/>
      </rPr>
      <t xml:space="preserve"> 
Service Setting</t>
    </r>
  </si>
  <si>
    <t>Data based on Medicaid Paid Services</t>
  </si>
  <si>
    <t>Data are duplicated</t>
  </si>
  <si>
    <t>At admission</t>
  </si>
  <si>
    <t>At Discharge</t>
  </si>
  <si>
    <t>If you have responses to a survey by person not in the expected age group, you should include those responses with other responses from the survey.  e.g. if  a 16 or 17 year old responds to the Adult MHSIP survey, please include their responses in the Adult categories (since that was the survey they used).</t>
  </si>
  <si>
    <t>Monthly</t>
  </si>
  <si>
    <t>Quarterly</t>
  </si>
  <si>
    <t>PLEASE DO NOT ADD, DELETE OR MOVE ROWS, COLUMNS AND/OR CELLS!</t>
  </si>
  <si>
    <t>Comment No.</t>
  </si>
  <si>
    <t>Re. Table No.</t>
  </si>
  <si>
    <t>Comment</t>
  </si>
  <si>
    <t>Extra Table: General/Additional Footnotes</t>
  </si>
  <si>
    <t>6. Social Connectedness</t>
  </si>
  <si>
    <t>7. Functioning</t>
  </si>
  <si>
    <t>5. Family Members Reporting High Cultural Sensitivity of Staff.</t>
  </si>
  <si>
    <t>If No, what survey did you use?</t>
  </si>
  <si>
    <t>Other/ Not Available</t>
  </si>
  <si>
    <t>State:</t>
  </si>
  <si>
    <t>Time period in which services were received:</t>
  </si>
  <si>
    <t>Mental health programs include:</t>
  </si>
  <si>
    <t>Region for which data are reported:</t>
  </si>
  <si>
    <t>Impact of Services</t>
  </si>
  <si>
    <t>Total Responses</t>
  </si>
  <si>
    <t># Reduced (fewer encounters)</t>
  </si>
  <si>
    <t># Stayed the Same</t>
  </si>
  <si>
    <t># Increased</t>
  </si>
  <si>
    <t># Not Applicable</t>
  </si>
  <si>
    <t>Over the last 12 months, my encounters with the police have…</t>
  </si>
  <si>
    <t>Since starting to receive MH Services, my encounters with the police have…</t>
  </si>
  <si>
    <t>State Comments/Notes</t>
  </si>
  <si>
    <t>For Clients in Facility More Than 1 Year: Average Length of Stay (in Days): Residents at end of year</t>
  </si>
  <si>
    <t>Table 19b. Profile of Change in School Attendance</t>
  </si>
  <si>
    <t>Measure of School Attendance</t>
  </si>
  <si>
    <t xml:space="preserve"> 0-12</t>
  </si>
  <si>
    <t>Source of School Attendance Information</t>
  </si>
  <si>
    <t>If Suspended at T1 (Prior 12 Months)</t>
  </si>
  <si>
    <t>If Not Arrested at T1 (Prior 12 Months)</t>
  </si>
  <si>
    <t>Assessment of the Impact of Services</t>
  </si>
  <si>
    <t>State Comments/Notes:</t>
  </si>
  <si>
    <t>If Not Suspended at T1 (Prior 12 Months)</t>
  </si>
  <si>
    <t># with an Expelled or Suspended in T2</t>
  </si>
  <si>
    <t># Suspended or Expelled</t>
  </si>
  <si>
    <t># Not Suspended or Expelled</t>
  </si>
  <si>
    <t># with No Suspension or Expulsion at T2</t>
  </si>
  <si>
    <t>Measure used</t>
  </si>
  <si>
    <t>Table 14A.</t>
  </si>
  <si>
    <t>1.  State Definitions Match the Federal Definitions:</t>
  </si>
  <si>
    <t xml:space="preserve">Adults with SMI, if No describe or attach state definition: </t>
  </si>
  <si>
    <t>Diagnoses included in state SMI definition:</t>
  </si>
  <si>
    <t>Diagnoses included in state SED definition:</t>
  </si>
  <si>
    <t>4.   Please complete the check boxes at the bottom of the table to help explain the data sources that you used to complete this table.</t>
  </si>
  <si>
    <t>Please Describe the Sources of your Criminal Justice Data</t>
  </si>
  <si>
    <t>Mental health programs included:</t>
  </si>
  <si>
    <r>
      <t xml:space="preserve">Hispanic </t>
    </r>
    <r>
      <rPr>
        <b/>
        <sz val="8"/>
        <color indexed="8"/>
        <rFont val="Arial"/>
        <family val="2"/>
      </rPr>
      <t>*</t>
    </r>
    <r>
      <rPr>
        <b/>
        <i/>
        <sz val="8"/>
        <color indexed="8"/>
        <rFont val="Arial"/>
        <family val="2"/>
      </rPr>
      <t>use only if data for Table 14b are not available</t>
    </r>
  </si>
  <si>
    <r>
      <t>Children with SED</t>
    </r>
    <r>
      <rPr>
        <b/>
        <sz val="9"/>
        <color indexed="8"/>
        <rFont val="Times New Roman"/>
        <family val="1"/>
      </rPr>
      <t>,</t>
    </r>
    <r>
      <rPr>
        <sz val="9"/>
        <color indexed="8"/>
        <rFont val="Times New Roman"/>
        <family val="1"/>
      </rPr>
      <t xml:space="preserve"> if No describe or attach state definition:</t>
    </r>
  </si>
  <si>
    <t>Table 14B.</t>
  </si>
  <si>
    <t>Of the total persons served, please indicate the age, gender and the number of persons who meet the Federal definition of SMI and SED and who are Hispanic/Latino or not Hispanic/Latino. The total persons served who meet the Federal definition of SMI or SED should be the total as indicated in Table 14A.</t>
  </si>
  <si>
    <t xml:space="preserve">Number of Clients in Each Living Situation as Collected by the Most Recent Assessment in the Reporting Period </t>
  </si>
  <si>
    <t>All Mental Health Programs by Age, Gender, and Race/Ethnicity</t>
  </si>
  <si>
    <t>Table 15.</t>
  </si>
  <si>
    <t>Private Residence</t>
  </si>
  <si>
    <t>Foster Home</t>
  </si>
  <si>
    <t>Residential Care</t>
  </si>
  <si>
    <t>Crisis Residence</t>
  </si>
  <si>
    <t>Children's Residential Treatment</t>
  </si>
  <si>
    <t>Institutional Setting</t>
  </si>
  <si>
    <t>Jail/ Correctional Facility</t>
  </si>
  <si>
    <t>Homeless/ Shelter</t>
  </si>
  <si>
    <t>NA</t>
  </si>
  <si>
    <t>0-17</t>
  </si>
  <si>
    <t>18-64</t>
  </si>
  <si>
    <t>65 +</t>
  </si>
  <si>
    <t>TOTAL</t>
  </si>
  <si>
    <t>American Indian/Alaska Native</t>
  </si>
  <si>
    <t>Black/African American</t>
  </si>
  <si>
    <t>Hawaiian/Pacific Islander</t>
  </si>
  <si>
    <t>White/Caucasian</t>
  </si>
  <si>
    <t>Hispanic *</t>
  </si>
  <si>
    <t>Race/Ethnicity Not Available</t>
  </si>
  <si>
    <t>Hispanic or Latino Origin</t>
  </si>
  <si>
    <t>Non Hispanic or Latino Origin</t>
  </si>
  <si>
    <t>Hispanic or Latino Origin Not Available</t>
  </si>
  <si>
    <t>At Admission</t>
  </si>
  <si>
    <t>How Often Does your State Measure Living Situation?</t>
  </si>
  <si>
    <t>1. If data is from a survey, What is the total Number of people from which the sample was drawn?</t>
  </si>
  <si>
    <t>3. How many survey Contacts were made? (surveys to valid phone numbers or addresses)</t>
  </si>
  <si>
    <t>4. How many surveys were completed? (survey forms returned or calls completed) If data source was not a Survey, How many persons were CJ data available for?</t>
  </si>
  <si>
    <t>5. What was your response rate? (number of Completed surveys divided by number of Contacts):</t>
  </si>
  <si>
    <t>4. How many surveys were completed? (survey forms returned or calls completed)   If data source was not a Survey, How many persons were data available for?</t>
  </si>
  <si>
    <t>2. What was your sample size? (How many individuals were selected for the sample)?</t>
  </si>
  <si>
    <t>Yes / No</t>
  </si>
  <si>
    <t>Table 19A. Profile of Adult Criminal Justice and Youth Juvenile Justice Contacts</t>
  </si>
  <si>
    <t>Total Children/Youth (under age 18)</t>
  </si>
  <si>
    <t>Total Adults (age 18 and over)</t>
  </si>
  <si>
    <r>
      <t>Living Situation Definitions</t>
    </r>
    <r>
      <rPr>
        <sz val="12"/>
        <rFont val="Times New Roman"/>
        <family val="1"/>
      </rPr>
      <t>:</t>
    </r>
  </si>
  <si>
    <t>Since starting to receive MH Services, the number of days my child was in school have</t>
  </si>
  <si>
    <t># Greater (Improved)</t>
  </si>
  <si>
    <t># Fewer days (gotten worse)</t>
  </si>
  <si>
    <t>Over the last 12 months, the number of days my child was in school have</t>
  </si>
  <si>
    <t>Arrested</t>
  </si>
  <si>
    <t>Gender NA</t>
  </si>
  <si>
    <t>No Response</t>
  </si>
  <si>
    <t>If Arrested at T1 (Prior 12 Months)</t>
  </si>
  <si>
    <t># with No Arrest at T2</t>
  </si>
  <si>
    <t>T1 to T2 Change</t>
  </si>
  <si>
    <t>T1</t>
  </si>
  <si>
    <t>T2</t>
  </si>
  <si>
    <t>Gender</t>
  </si>
  <si>
    <t>Age</t>
  </si>
  <si>
    <t>Under 18</t>
  </si>
  <si>
    <t>For Consumers in Service for at least 12 months</t>
  </si>
  <si>
    <t>"T1" Prior 12 months
 (more than 1 year ago)</t>
  </si>
  <si>
    <t>"T2" Most Recent 12 months
 (this year)</t>
  </si>
  <si>
    <t xml:space="preserve">Please report the data under the categories listed - "Total" are calculated automatically. </t>
  </si>
  <si>
    <t>Not Arrested</t>
  </si>
  <si>
    <t># with an Arrest in T2</t>
  </si>
  <si>
    <t>For Consumers Who Began Mental Health Services during the past 12 months</t>
  </si>
  <si>
    <t>"T1" 12 months prior to beginning services</t>
  </si>
  <si>
    <t>"T2" Since Beginning Services
 (this year)</t>
  </si>
  <si>
    <t>State</t>
  </si>
  <si>
    <t>Profile of Service Utilization</t>
  </si>
  <si>
    <t>State Hospitals</t>
  </si>
  <si>
    <t xml:space="preserve">   Children (0 to 17 years)</t>
  </si>
  <si>
    <t xml:space="preserve">   Adults (18 yrs and over)</t>
  </si>
  <si>
    <t>Other Psychiatric Inpatient</t>
  </si>
  <si>
    <t>Community Programs</t>
  </si>
  <si>
    <t>Total Served at Beginning of Year (unduplicated)</t>
  </si>
  <si>
    <t>Admissions During the year (duplicated)</t>
  </si>
  <si>
    <t>Discharges During the year (duplicated)</t>
  </si>
  <si>
    <t>Table 1.</t>
  </si>
  <si>
    <t>Employment Status Not Available</t>
  </si>
  <si>
    <t>Please use the same rules for reporting Social connectedness and Functioning Domain scores as for calculating</t>
  </si>
  <si>
    <t>other Consumer Survey Domain scores for Table 11:  E.g.:</t>
  </si>
  <si>
    <t>Recommended Scoring Rules</t>
  </si>
  <si>
    <t>4.  FOR ADULTS:  calculate the percent of scores less than 2.5. (percent agree and strongly agree).</t>
  </si>
  <si>
    <t>Is the SAMHSA EBP Toolkit used to guide EBP Implementation?</t>
  </si>
  <si>
    <t>Have staff been specifically trained to implement the EBP?</t>
  </si>
  <si>
    <t xml:space="preserve">  Yes            No</t>
  </si>
  <si>
    <t>Table 3</t>
  </si>
  <si>
    <t>No Changes</t>
  </si>
  <si>
    <t>Table 4</t>
  </si>
  <si>
    <t>Table 5</t>
  </si>
  <si>
    <t>1) Consumer survey (recommended questions)</t>
  </si>
  <si>
    <t xml:space="preserve"> 2) Other Consumer Survey: Please send copy of questions</t>
  </si>
  <si>
    <t xml:space="preserve">5) Local criminal justice agency      </t>
  </si>
  <si>
    <t>3) Mental health MIS</t>
  </si>
  <si>
    <t>2) Other Consumer Survey: Please send copy of questions</t>
  </si>
  <si>
    <r>
      <t xml:space="preserve"> 4) State criminal/</t>
    </r>
    <r>
      <rPr>
        <sz val="8"/>
        <rFont val="Arial"/>
        <family val="2"/>
      </rPr>
      <t>juvenile</t>
    </r>
    <r>
      <rPr>
        <sz val="8"/>
        <color indexed="8"/>
        <rFont val="Arial"/>
        <family val="2"/>
      </rPr>
      <t xml:space="preserve"> justice agency      </t>
    </r>
  </si>
  <si>
    <r>
      <t xml:space="preserve"> 5) Local criminal/</t>
    </r>
    <r>
      <rPr>
        <sz val="8"/>
        <rFont val="Arial"/>
        <family val="2"/>
      </rPr>
      <t>juvenile j</t>
    </r>
    <r>
      <rPr>
        <sz val="8"/>
        <color indexed="8"/>
        <rFont val="Arial"/>
        <family val="2"/>
      </rPr>
      <t xml:space="preserve">ustice agency      </t>
    </r>
  </si>
  <si>
    <t xml:space="preserve">1) Arrests </t>
  </si>
  <si>
    <t xml:space="preserve"> 2) Other: (specify)</t>
  </si>
  <si>
    <t>2) Other: (specify)</t>
  </si>
  <si>
    <t>1) Adults with SMI only</t>
  </si>
  <si>
    <t xml:space="preserve">2) Other adults (specify) </t>
  </si>
  <si>
    <t>1) Children with SED only</t>
  </si>
  <si>
    <t xml:space="preserve">2) Other Children (specify) </t>
  </si>
  <si>
    <t xml:space="preserve"> 3) Both (all adults)</t>
  </si>
  <si>
    <t>3) Both (all Children)</t>
  </si>
  <si>
    <t xml:space="preserve">1) The whole state         </t>
  </si>
  <si>
    <t xml:space="preserve">2) Less than the whole state (please describe) </t>
  </si>
  <si>
    <t xml:space="preserve">4) State criminal justice agency      </t>
  </si>
  <si>
    <t xml:space="preserve"> 1) Consumer survey (recommended questions)</t>
  </si>
  <si>
    <t xml:space="preserve">  3) Mental health MIS</t>
  </si>
  <si>
    <t>Table 6</t>
  </si>
  <si>
    <t>Table 7</t>
  </si>
  <si>
    <t>Table 9</t>
  </si>
  <si>
    <t>Table 11</t>
  </si>
  <si>
    <t>Consumer Evaluation of Care</t>
  </si>
  <si>
    <t>State Mental Health Agency Profile</t>
  </si>
  <si>
    <t>Table 14</t>
  </si>
  <si>
    <t>Table 15</t>
  </si>
  <si>
    <t>Living Situation</t>
  </si>
  <si>
    <t>Table 16</t>
  </si>
  <si>
    <t>EBPs</t>
  </si>
  <si>
    <t>Table 17</t>
  </si>
  <si>
    <t>Table 18</t>
  </si>
  <si>
    <t>Table 19</t>
  </si>
  <si>
    <t>Table 20</t>
  </si>
  <si>
    <t>Table 21</t>
  </si>
  <si>
    <t>State Identifier:</t>
  </si>
  <si>
    <t>Current Report Year</t>
  </si>
  <si>
    <t>Three Years Forward</t>
  </si>
  <si>
    <t>Adults with Serious Mental Illness (SMI)</t>
  </si>
  <si>
    <t>Children with Serious Emotional Disturbances (SED)</t>
  </si>
  <si>
    <t>Comments on Data (overall):</t>
  </si>
  <si>
    <t>Comments on Data (Supported Housing):</t>
  </si>
  <si>
    <t>Comments on Data (Supported Employment):</t>
  </si>
  <si>
    <t>Comments on Data (Assertive Community Treatment):</t>
  </si>
  <si>
    <t>Comments on Data (Multi-Systemic Therapy):</t>
  </si>
  <si>
    <t>Comments on Data (Family Functional Therapy):</t>
  </si>
  <si>
    <t>Comments on Data (Family Psychoeducation):</t>
  </si>
  <si>
    <t>Comments on Data (Integrated Treatment for Co-occurring Disorders):</t>
  </si>
  <si>
    <t>Comments on Data (Medication Management):</t>
  </si>
  <si>
    <t>Comments on Data (Therapeutic Foster Care):</t>
  </si>
  <si>
    <t>When you enter data in the 'number of Positive Responses' cells, a red caution message letting you know that "the number of positive responses cannot be greater than responses" appears. This caution message disappears when you enter data in the 'Responses' cells provided the 'Responses' numbers are greater than the number of positive responses. If you continue to get the caution message, please double check your data to ensure accurate data reporting.</t>
  </si>
  <si>
    <t>Social Connectedness and Functioning</t>
  </si>
  <si>
    <t>Adults with SMI &amp; children with SED served by Age, gender, Race, &amp; Ethnicity</t>
  </si>
  <si>
    <t>Profile of Agencies Receiving MHBG Funds</t>
  </si>
  <si>
    <t>For Clients in Facility for 1 Year or Less: Average Length of Stay (in Days): Residents at end of year</t>
  </si>
  <si>
    <t>N Receiving Supported Housing</t>
  </si>
  <si>
    <t>N Receiving Supported Employment</t>
  </si>
  <si>
    <t>N Receiving Assertive Community Treatment</t>
  </si>
  <si>
    <t>N Receiving Therapeutic Foster Care</t>
  </si>
  <si>
    <t>N Receiving Multi-Systemic Therapy</t>
  </si>
  <si>
    <t>N Receiving Family Functional Therapy</t>
  </si>
  <si>
    <t>When you first view Table 2b (after entering data on Table 2a), the default color of the “Total” cells will be red and you will see a series of red caution messages that read “Caution –Not equal to the total reported on Table 2a.” Once you enter data on Table 2b the red cell color for the “Total” columns &amp; the caution messages will disappear provided data entered on Tables 2a and 2b match. If the “Total” column cell(s) continue to be red and the caution message does not disappear, please double check your data to ensure accurate data reporting.</t>
  </si>
  <si>
    <t>Data entered on Table 3 cannot be greater than the total number of consumers reported on Table 2a. After entering data on Table 3, if the caution message appears letting you know that data entered is greater than Table 2a, please double check your data to ensure accurate data reporting.</t>
  </si>
  <si>
    <r>
      <t xml:space="preserve">Data entered on Table 4 cannot be greater than </t>
    </r>
    <r>
      <rPr>
        <b/>
        <sz val="9"/>
        <color indexed="8"/>
        <rFont val="Calibri"/>
        <family val="2"/>
      </rPr>
      <t>the total number of adults served in community settings</t>
    </r>
    <r>
      <rPr>
        <sz val="9"/>
        <color indexed="8"/>
        <rFont val="Calibri"/>
        <family val="2"/>
      </rPr>
      <t xml:space="preserve"> (as reported on Table 3). After entering data on Table 4, if the caution message appears letting you know that the data entered is greater than total adults served in community (table 3) settings, please double check your data to ensure accurate data reporting.</t>
    </r>
  </si>
  <si>
    <t>When you first view Table 4a (after entering data on Table 4), the default color of the “Diagnosis Total” cells will be red and you will see a series of caution messages that read, “Caution – Total does not match with Total on Table 4.”  Once you enter data on Table 4a the red cell color for the “Total” columns &amp; the caution messages will disappear provided data entered on Tables 4 and 4a match. If the “Total” column cell(s) continue to be red and the caution message does not disappear, please double check your data to ensure accurate data reporting.</t>
  </si>
  <si>
    <t>Data entered on Table 5a cannot be greater than the total number of consumers reported on Table 2a. If the “Total” column cell(s) continue to be red and the caution message does not disappear, please double check your data to ensure accurate data reporting.</t>
  </si>
  <si>
    <t>When you first view Table 5b (after entering data on Table 5a), the default color of the “Total” cells will be red and you will see a series of red caution messages that read “Caution –Not equal to the total reported on Table 5a.” Once you enter data on Table 5b the red cell color for the “Total” columns &amp; the caution messages will disappear provided data entered on Tables 5a and 5b match. If the “Total” column cell(s) continue to be red and the caution message does not disappear, please double check your data to ensure accurate data reporting.</t>
  </si>
  <si>
    <t>The total number of consumers served at the beginning of the year in the different settings cannot be greater than the total numbers reported on Table 3. If the total cell(s) turn red, please double check your data to ensure accurate data reporting.</t>
  </si>
  <si>
    <r>
      <t xml:space="preserve">No Edits, however, please remember to use just </t>
    </r>
    <r>
      <rPr>
        <b/>
        <sz val="9"/>
        <color indexed="8"/>
        <rFont val="Calibri"/>
        <family val="2"/>
      </rPr>
      <t>one row for each program (if you use more than one row for each program, the central URS database will treat each additional row you use a as different program).</t>
    </r>
    <r>
      <rPr>
        <sz val="9"/>
        <color indexed="8"/>
        <rFont val="Calibri"/>
        <family val="2"/>
      </rPr>
      <t xml:space="preserve"> Please do not merge and/or format any cells – simply type in your programs with no formatting</t>
    </r>
  </si>
  <si>
    <t>Reported number to Question 6b cannot be greater than 6a; question 6c cannot be greater than 6b. If you receive the caution message, please double check your data to ensure accurate data reporting.</t>
  </si>
  <si>
    <t>Table 11a</t>
  </si>
  <si>
    <t xml:space="preserve">In order for the built-in formula to work on this table you must first provide an answer to the radio button -yes/no question indicating whether you used the two question version for Hispanic Origin or not. Total numbers reported on Tables 11a for each category must be the same as those entered on Tables 9 and 11. After entering data on Table 11a, if the caution message appears letting you know that data entered on Table 11a does not match those entered in either Table 9 or 11, please double check your data to ensure accurate data reporting. </t>
  </si>
  <si>
    <t>When you first view Table 14b (after entering data on Table 14a), the default color of the “Total” cells will be red and you will see a series of red caution messages that read “Caution –Not equal to the total reported on Table 14a.” Once you enter data on Table 14b the red cell color for the “Total” columns &amp; the caution message will disappear provided data entered on Tables 14a and 14b match. If the “Total” column cell(s) continue to be red and the caution message does not disappear, please double check your data to ensure accurate data reporting.</t>
  </si>
  <si>
    <t>The total number of consumers reported on Table 15 cannot be greater than the total number of consumers reported on Table 2a. If you receive the caution message letting you know that the total is greater than the total reported on Table 2a, please double check your data to ensure accurate data reporting.</t>
  </si>
  <si>
    <t>Data entered under each EBP cannot be greater than Total unduplicated SMI/SED numbers reported. Data reported by age, gender, race, Hispanic/Latino origin must match. If you receive the caution message(s), please double check your data to ensure accurate data reporting.</t>
  </si>
  <si>
    <t>The individual Number of Readmissions for 30 days cannot be greater than the individual Number of Readmissions for 180 days. Data reported by age, gender, race, Hispanic/Latino origin must match. If you receive the caution message(s), please double check your data to ensure accurate data reporting.</t>
  </si>
  <si>
    <t>Change Status</t>
  </si>
  <si>
    <t>Receiving Illness Self Management and Recovery</t>
  </si>
  <si>
    <t>Comments on Data (Illness Self Management and Recovery):</t>
  </si>
  <si>
    <t>Pregnant Women</t>
  </si>
  <si>
    <r>
      <t xml:space="preserve">This table provides a profile for </t>
    </r>
    <r>
      <rPr>
        <b/>
        <i/>
        <sz val="10"/>
        <color indexed="8"/>
        <rFont val="Arial"/>
        <family val="2"/>
      </rPr>
      <t>Adults with Serious Mental Illnesses (SMI) and Children With Serious Emotional DIsturbances (SED)</t>
    </r>
    <r>
      <rPr>
        <i/>
        <sz val="10"/>
        <color indexed="8"/>
        <rFont val="Arial"/>
        <family val="2"/>
      </rPr>
      <t xml:space="preserve"> that received public funded mental health services in community mental health 
settings, in state psychiatric hospitals, in other psychiatric inpatient programs, and in residential treatment centers for children.</t>
    </r>
  </si>
  <si>
    <t xml:space="preserve">New URS Table:  </t>
  </si>
  <si>
    <t>Entity Number</t>
  </si>
  <si>
    <t>Street Address</t>
  </si>
  <si>
    <t>City</t>
  </si>
  <si>
    <t>Zip</t>
  </si>
  <si>
    <t>Adults with Serious Mental Illness</t>
  </si>
  <si>
    <t>Children with Serious Emotional Disturbance</t>
  </si>
  <si>
    <t>Provider/Program/ Agency Name</t>
  </si>
  <si>
    <r>
      <t>Table 3 (New for SMI/SED).</t>
    </r>
    <r>
      <rPr>
        <sz val="9"/>
        <color indexed="8"/>
        <rFont val="Arial"/>
        <family val="2"/>
      </rPr>
      <t xml:space="preserve"> 
Service Setting</t>
    </r>
  </si>
  <si>
    <t>Table 24</t>
  </si>
  <si>
    <t>Table 19A</t>
  </si>
  <si>
    <t>Table 19B</t>
  </si>
  <si>
    <t>Table 15A</t>
  </si>
  <si>
    <t>URS Table Number</t>
  </si>
  <si>
    <t>Area Served (Statewide or Sub-State Planning Area)</t>
  </si>
  <si>
    <t>Table 15A (new table)</t>
  </si>
  <si>
    <t>Data entered on Table 15a cannot be greater than the total number of consumers reported on Table 14a. After entering data on Table 15a, if the caution message appears letting you know that data entered is greater than Table 14a, please double check your data to ensure accurate data reporting.</t>
  </si>
  <si>
    <r>
      <t xml:space="preserve">RTC: CMHS has a standardized definition of RTC for Children: “An organization, not licensed as a psychiatric hospital, whose primary purpose is the provision of individually planned programs of mental health treatment services in conjunction with residential care for children and youth primarily 17 years old and younger.  It has a clinical program that is directed by a psychiatrist, psychologist, social worker, or psychiatric nurse who has a master’s degree or doctorate.  The primary reason for the admission of the clients is mental illness that can be classified by DSM-IV codes-other than the codes for mental retardation, developmental disorders, and substance-related disorders such as drug abuse and alcoholism (unless these are co-occurring with a mental illness).” </t>
    </r>
    <r>
      <rPr>
        <b/>
        <sz val="8"/>
        <color indexed="8"/>
        <rFont val="Times New Roman"/>
        <family val="1"/>
      </rPr>
      <t>If your state serves adults in residential treatment centers, these adults should be reported in the residential treatment center row using the appropriate age group columns.</t>
    </r>
  </si>
  <si>
    <t>This table summarizes the estimates of adults residing within the State with serious mental illness (SMI) and children residing within the state with serious emotional disturbances (SED). The table calls for estimates for two time periods, one for the report year and one for three years into the future. CBHSQ will provide this data to States based on the standardized methodology developed and published in the Federal Register and the State level estimates for both adults with SMI and children with SED.</t>
  </si>
  <si>
    <t>Comments on Data (for Race):</t>
  </si>
  <si>
    <t>Comments on Data (for Ethnicity):</t>
  </si>
  <si>
    <t>This table provides a profile of adults with serious mental illness and children with serious emotional disturbances receiving specific evidence-based practices in the reporting year. The reporting year should be the latest state fiscal year for which data are available.</t>
  </si>
  <si>
    <t>This table provides a profile of adults with serious mental illness receiving specific evidence-based practices in the reporting year. The reporting year should be the latest state fiscal year for which data are available.</t>
  </si>
  <si>
    <t>MHBG Report Table Number</t>
  </si>
  <si>
    <t>Table 22</t>
  </si>
  <si>
    <t>Table 23A &amp; 23B</t>
  </si>
  <si>
    <t>2017 SAMHSA Uniform Reporting System Changes based on New Implementation Report Tables</t>
  </si>
  <si>
    <t>Tables 8A &amp; 8B</t>
  </si>
  <si>
    <t>Tables 2A &amp; 2B</t>
  </si>
  <si>
    <t>Tables 5A &amp; 5B</t>
  </si>
  <si>
    <t>Tables 10A &amp; 10B</t>
  </si>
  <si>
    <t>Table 13A &amp; 13B</t>
  </si>
  <si>
    <t>Tables 14A &amp; 14B</t>
  </si>
  <si>
    <t>Tables 4 &amp; 4A</t>
  </si>
  <si>
    <t>Tables 15A &amp; 15B</t>
  </si>
  <si>
    <t>Tables 11 &amp; 11A</t>
  </si>
  <si>
    <t>Table 17A &amp; 17B</t>
  </si>
  <si>
    <t>Table 16A</t>
  </si>
  <si>
    <t>Tables 20A &amp; 20B</t>
  </si>
  <si>
    <t>Brief Description</t>
  </si>
  <si>
    <r>
      <t>URS Table 1 (</t>
    </r>
    <r>
      <rPr>
        <b/>
        <sz val="10"/>
        <color indexed="10"/>
        <rFont val="Arial"/>
        <family val="2"/>
      </rPr>
      <t>MHBG Table 7</t>
    </r>
    <r>
      <rPr>
        <b/>
        <sz val="10"/>
        <color indexed="8"/>
        <rFont val="Arial"/>
        <family val="2"/>
      </rPr>
      <t>). Profile of the State Population by Diagnosis</t>
    </r>
  </si>
  <si>
    <t>From:</t>
  </si>
  <si>
    <t>To:</t>
  </si>
  <si>
    <t>Report Period:</t>
  </si>
  <si>
    <r>
      <t>Table 2B (</t>
    </r>
    <r>
      <rPr>
        <b/>
        <sz val="10"/>
        <color indexed="10"/>
        <rFont val="Arial"/>
        <family val="2"/>
      </rPr>
      <t>MHBG Table 8B</t>
    </r>
    <r>
      <rPr>
        <b/>
        <sz val="10"/>
        <color indexed="8"/>
        <rFont val="Arial"/>
        <family val="2"/>
      </rPr>
      <t>).  Profile of Persons Served, All Programs by Age, Gender and Race/Ethnicity</t>
    </r>
  </si>
  <si>
    <t>Report Report:</t>
  </si>
  <si>
    <r>
      <t>URS Table 2A (</t>
    </r>
    <r>
      <rPr>
        <b/>
        <sz val="10"/>
        <color indexed="10"/>
        <rFont val="Arial"/>
        <family val="2"/>
      </rPr>
      <t>MHBG Table 8A</t>
    </r>
    <r>
      <rPr>
        <b/>
        <sz val="10"/>
        <rFont val="Arial"/>
        <family val="2"/>
      </rPr>
      <t>)</t>
    </r>
    <r>
      <rPr>
        <b/>
        <sz val="10"/>
        <color indexed="8"/>
        <rFont val="Arial"/>
        <family val="2"/>
      </rPr>
      <t>.  Profile of Persons Served, All Programs by Age, Gender and Race/Ethnicity</t>
    </r>
  </si>
  <si>
    <r>
      <t>Table 3 (</t>
    </r>
    <r>
      <rPr>
        <b/>
        <sz val="10"/>
        <color indexed="10"/>
        <rFont val="Arial"/>
        <family val="2"/>
      </rPr>
      <t>MHBG Table 9</t>
    </r>
    <r>
      <rPr>
        <b/>
        <sz val="10"/>
        <color indexed="8"/>
        <rFont val="Arial"/>
        <family val="2"/>
      </rPr>
      <t>). Profile of Persons served in the community mental health setting, State Psychiatric Hospitals and Other Settings</t>
    </r>
  </si>
  <si>
    <r>
      <t>Table 4 (</t>
    </r>
    <r>
      <rPr>
        <b/>
        <sz val="10"/>
        <color indexed="10"/>
        <rFont val="Arial"/>
        <family val="2"/>
      </rPr>
      <t>MHBG Table 15A</t>
    </r>
    <r>
      <rPr>
        <b/>
        <sz val="10"/>
        <color indexed="8"/>
        <rFont val="Arial"/>
        <family val="2"/>
      </rPr>
      <t>). Profile of Adult Clients by Employment Status</t>
    </r>
  </si>
  <si>
    <r>
      <t>Table 4a (</t>
    </r>
    <r>
      <rPr>
        <b/>
        <sz val="10"/>
        <color indexed="10"/>
        <rFont val="Arial"/>
        <family val="2"/>
      </rPr>
      <t>MHBG Table 15B</t>
    </r>
    <r>
      <rPr>
        <b/>
        <sz val="10"/>
        <color indexed="8"/>
        <rFont val="Arial"/>
        <family val="2"/>
      </rPr>
      <t>). Optional Profile of Adult Clients by Employment Status: by Primary Diagnosis Reported</t>
    </r>
  </si>
  <si>
    <r>
      <t>Table 5A (</t>
    </r>
    <r>
      <rPr>
        <b/>
        <sz val="10"/>
        <color indexed="10"/>
        <rFont val="Arial"/>
        <family val="2"/>
      </rPr>
      <t>MHBG Table 10A</t>
    </r>
    <r>
      <rPr>
        <b/>
        <sz val="10"/>
        <color indexed="8"/>
        <rFont val="Arial"/>
        <family val="2"/>
      </rPr>
      <t>). Profile of Clients by Type of Funding Support</t>
    </r>
  </si>
  <si>
    <r>
      <t>Table 5B (</t>
    </r>
    <r>
      <rPr>
        <b/>
        <sz val="10"/>
        <color indexed="10"/>
        <rFont val="Arial"/>
        <family val="2"/>
      </rPr>
      <t>MHBG Table 10B</t>
    </r>
    <r>
      <rPr>
        <b/>
        <sz val="10"/>
        <color indexed="8"/>
        <rFont val="Arial"/>
        <family val="2"/>
      </rPr>
      <t>). Profile of Clients by Type of Funding Support</t>
    </r>
  </si>
  <si>
    <r>
      <t>Table 6 (</t>
    </r>
    <r>
      <rPr>
        <b/>
        <sz val="10"/>
        <color indexed="10"/>
        <rFont val="Arial"/>
        <family val="2"/>
      </rPr>
      <t>MHBG Table 11</t>
    </r>
    <r>
      <rPr>
        <b/>
        <sz val="10"/>
        <color indexed="8"/>
        <rFont val="Arial"/>
        <family val="2"/>
      </rPr>
      <t>). Profile of Client Turnover</t>
    </r>
  </si>
  <si>
    <r>
      <t>Table 9 (</t>
    </r>
    <r>
      <rPr>
        <b/>
        <sz val="10"/>
        <color indexed="10"/>
        <rFont val="Arial"/>
        <family val="2"/>
      </rPr>
      <t>MHBG Table 16</t>
    </r>
    <r>
      <rPr>
        <b/>
        <sz val="10"/>
        <color indexed="8"/>
        <rFont val="Arial"/>
        <family val="2"/>
      </rPr>
      <t>). SAMHSA NOMs: SOCIAL CONNECTEDNESS AND IMPROVED FUNCTIONING</t>
    </r>
  </si>
  <si>
    <r>
      <t>Table 10 (</t>
    </r>
    <r>
      <rPr>
        <b/>
        <sz val="10"/>
        <color indexed="10"/>
        <rFont val="Arial"/>
        <family val="2"/>
      </rPr>
      <t>MHBG Table 5</t>
    </r>
    <r>
      <rPr>
        <b/>
        <sz val="10"/>
        <color indexed="8"/>
        <rFont val="Arial"/>
        <family val="2"/>
      </rPr>
      <t>). Profile of Agencies Receiving Block Grant Funds Directly from the State MHA</t>
    </r>
  </si>
  <si>
    <r>
      <t>Table 11 (</t>
    </r>
    <r>
      <rPr>
        <b/>
        <sz val="10"/>
        <color indexed="10"/>
        <rFont val="Arial"/>
        <family val="2"/>
      </rPr>
      <t>MHBG Table 17A</t>
    </r>
    <r>
      <rPr>
        <b/>
        <sz val="10"/>
        <color indexed="8"/>
        <rFont val="Arial"/>
        <family val="2"/>
      </rPr>
      <t>). Summary Profile of Client Evaluation of Care</t>
    </r>
  </si>
  <si>
    <r>
      <t>Table 11a (</t>
    </r>
    <r>
      <rPr>
        <b/>
        <sz val="10"/>
        <color indexed="10"/>
        <rFont val="Arial"/>
        <family val="2"/>
      </rPr>
      <t>MHBG Table 17B</t>
    </r>
    <r>
      <rPr>
        <b/>
        <sz val="10"/>
        <rFont val="Arial"/>
        <family val="2"/>
      </rPr>
      <t>).  Consumer Evaluation of Care by Consumer Characteristics: (Optional Table by Race/Ethnicity.)</t>
    </r>
  </si>
  <si>
    <r>
      <t>Table 12 (</t>
    </r>
    <r>
      <rPr>
        <b/>
        <sz val="10"/>
        <color indexed="10"/>
        <rFont val="Arial"/>
        <family val="2"/>
      </rPr>
      <t>MHBG Table 12</t>
    </r>
    <r>
      <rPr>
        <b/>
        <sz val="10"/>
        <color indexed="8"/>
        <rFont val="Arial"/>
        <family val="2"/>
      </rPr>
      <t>). State Mental Health Agency Profile</t>
    </r>
  </si>
  <si>
    <r>
      <t>Table 14A (</t>
    </r>
    <r>
      <rPr>
        <b/>
        <sz val="10"/>
        <color indexed="10"/>
        <rFont val="Arial"/>
        <family val="2"/>
      </rPr>
      <t>MHBG Table 13A</t>
    </r>
    <r>
      <rPr>
        <b/>
        <sz val="10"/>
        <color indexed="8"/>
        <rFont val="Arial"/>
        <family val="2"/>
      </rPr>
      <t>).  Profile of Persons with SMI/SED served by Age, Gender and Race/Ethnicity</t>
    </r>
  </si>
  <si>
    <r>
      <rPr>
        <b/>
        <sz val="10"/>
        <rFont val="Arial"/>
        <family val="2"/>
      </rPr>
      <t>Table 15A (</t>
    </r>
    <r>
      <rPr>
        <b/>
        <sz val="10"/>
        <color indexed="10"/>
        <rFont val="Arial"/>
        <family val="2"/>
      </rPr>
      <t>MHBG Table 14</t>
    </r>
    <r>
      <rPr>
        <b/>
        <sz val="10"/>
        <rFont val="Arial"/>
        <family val="2"/>
      </rPr>
      <t>).</t>
    </r>
    <r>
      <rPr>
        <b/>
        <sz val="10"/>
        <color indexed="10"/>
        <rFont val="Arial"/>
        <family val="2"/>
      </rPr>
      <t xml:space="preserve"> </t>
    </r>
    <r>
      <rPr>
        <b/>
        <sz val="10"/>
        <rFont val="Arial"/>
        <family val="2"/>
      </rPr>
      <t>Profile of Persons served in the community mental health setting, State Psychiatric Hospitals and Other Settings for Adults with SMI and Children with SED</t>
    </r>
  </si>
  <si>
    <r>
      <t>Table 15 (</t>
    </r>
    <r>
      <rPr>
        <b/>
        <sz val="10"/>
        <color indexed="10"/>
        <rFont val="Arial"/>
        <family val="2"/>
      </rPr>
      <t>MHBG Table 18</t>
    </r>
    <r>
      <rPr>
        <b/>
        <sz val="10"/>
        <color indexed="8"/>
        <rFont val="Arial"/>
        <family val="2"/>
      </rPr>
      <t xml:space="preserve">). Living Situation Profile: </t>
    </r>
  </si>
  <si>
    <r>
      <t>Table 16 (</t>
    </r>
    <r>
      <rPr>
        <b/>
        <sz val="10"/>
        <color indexed="10"/>
        <rFont val="Arial"/>
        <family val="2"/>
      </rPr>
      <t>MHBG Table 19</t>
    </r>
    <r>
      <rPr>
        <b/>
        <sz val="10"/>
        <rFont val="Arial"/>
        <family val="2"/>
      </rPr>
      <t>).  Profile of Adults with Serious Mental Illnesses and Children with Serious Emotional Disturbances Receiving Specific Services:</t>
    </r>
  </si>
  <si>
    <r>
      <t>Table 17 (</t>
    </r>
    <r>
      <rPr>
        <b/>
        <sz val="10"/>
        <color indexed="10"/>
        <rFont val="Arial"/>
        <family val="2"/>
      </rPr>
      <t>MHBG Table 20</t>
    </r>
    <r>
      <rPr>
        <b/>
        <sz val="10"/>
        <rFont val="Arial"/>
        <family val="2"/>
      </rPr>
      <t>). Profile of Adults with Serious Mental Illnesses Receiving Specific Services During The Year:</t>
    </r>
  </si>
  <si>
    <r>
      <t>Table 19A (</t>
    </r>
    <r>
      <rPr>
        <b/>
        <sz val="10"/>
        <color indexed="10"/>
        <rFont val="Arial"/>
        <family val="2"/>
      </rPr>
      <t>MHBG Table 21</t>
    </r>
    <r>
      <rPr>
        <b/>
        <sz val="10"/>
        <color indexed="8"/>
        <rFont val="Arial"/>
        <family val="2"/>
      </rPr>
      <t>). Profile of Criminal Justice or Juvenile Justice Involvement:</t>
    </r>
  </si>
  <si>
    <r>
      <t>Table 20A (</t>
    </r>
    <r>
      <rPr>
        <b/>
        <sz val="10"/>
        <color indexed="10"/>
        <rFont val="Arial"/>
        <family val="2"/>
      </rPr>
      <t>MHBG Table 23A</t>
    </r>
    <r>
      <rPr>
        <b/>
        <sz val="10"/>
        <rFont val="Arial"/>
        <family val="2"/>
      </rPr>
      <t>). Profile of Non-Forensic (Voluntary and Civil-Involuntary) Patients Readmission to Any State Psychiatric Inpatient Hospital Within 30/180 Days of Discharge</t>
    </r>
  </si>
  <si>
    <r>
      <t>Table 20B (</t>
    </r>
    <r>
      <rPr>
        <b/>
        <sz val="10"/>
        <color indexed="10"/>
        <rFont val="Arial"/>
        <family val="2"/>
      </rPr>
      <t>MHBG Table 23B</t>
    </r>
    <r>
      <rPr>
        <b/>
        <sz val="10"/>
        <rFont val="Arial"/>
        <family val="2"/>
      </rPr>
      <t>).  Profile of Forensic Patients Readmission to Any State Psychiatric Inpatient Hospital Within 30/180 Days of Discharge</t>
    </r>
  </si>
  <si>
    <r>
      <t>Table 21 (</t>
    </r>
    <r>
      <rPr>
        <b/>
        <sz val="10"/>
        <color indexed="10"/>
        <rFont val="Arial"/>
        <family val="2"/>
      </rPr>
      <t>MHBG Table 24</t>
    </r>
    <r>
      <rPr>
        <b/>
        <sz val="10"/>
        <rFont val="Arial"/>
        <family val="2"/>
      </rPr>
      <t>).  Profile of Non-Forensic (Voluntary and Civil-Involuntary Patients) Readmission to Any Psychiatric Inpatient Care Unit (State Operated or Other Psychiatric Inpatient Unit) Within 30/180 Days of Discharge</t>
    </r>
  </si>
  <si>
    <t>Program Name</t>
  </si>
  <si>
    <t xml:space="preserve">To: </t>
  </si>
  <si>
    <t>Do you monitor fidelity for this service?</t>
  </si>
  <si>
    <t>Has staff been specifically trained to implement the CSC EBP?</t>
  </si>
  <si>
    <t>Table 16A.</t>
  </si>
  <si>
    <t>Yes           No</t>
  </si>
  <si>
    <t>Yes     No</t>
  </si>
  <si>
    <t>Yes                 No</t>
  </si>
  <si>
    <t xml:space="preserve">  Yes           No</t>
  </si>
  <si>
    <t>Edit Checks for 2017 URS Tables</t>
  </si>
  <si>
    <t>How often is fidelity measure?</t>
  </si>
  <si>
    <t>Activity</t>
  </si>
  <si>
    <t>Information Systems</t>
  </si>
  <si>
    <t>Infrastructure Support</t>
  </si>
  <si>
    <t>Partnerships, community outreach, and needs assessment</t>
  </si>
  <si>
    <t>Planning Council Activities</t>
  </si>
  <si>
    <t>Quality assurance and improvement</t>
  </si>
  <si>
    <t>Research and Evaluation</t>
  </si>
  <si>
    <t>Training and Education</t>
  </si>
  <si>
    <t>Non-Direct-Services/System Development</t>
  </si>
  <si>
    <t>Amount of MH Block Grant Allocation to Agency</t>
  </si>
  <si>
    <t>Set-Aside for FEP Programs</t>
  </si>
  <si>
    <t>Schizophrenia &amp; Related Disorders (F20, F25)</t>
  </si>
  <si>
    <t>Other Psychoses (F22, F23, F24, F29)</t>
  </si>
  <si>
    <t>No Dx and Deferred DX (R69, R99, Z03.89)</t>
  </si>
  <si>
    <t>0-12 years</t>
  </si>
  <si>
    <t>21-24 years</t>
  </si>
  <si>
    <t>25-44 years</t>
  </si>
  <si>
    <t>45-64 years</t>
  </si>
  <si>
    <t>Total Block Grant Funds</t>
  </si>
  <si>
    <t>Adults with SMI &amp; Children with SED by Service Setting</t>
  </si>
  <si>
    <t>Criminal Justice Involvement</t>
  </si>
  <si>
    <t>School Attendance Status</t>
  </si>
  <si>
    <t>Profile of MHBG Expenditures for Non-Direct Services</t>
  </si>
  <si>
    <t>New Columns: total &amp; 10% set aside for FEP</t>
  </si>
  <si>
    <t>New Table</t>
  </si>
  <si>
    <t>EBPS for FEP</t>
  </si>
  <si>
    <t>Adult Employment Status</t>
  </si>
  <si>
    <t>Profile of Clients by Type of Funding Support</t>
  </si>
  <si>
    <t>Profile of Persons Served, by Age, Gender, and Race, and Ethnicity</t>
  </si>
  <si>
    <t>Total Served by Setting, Age, and Gender</t>
  </si>
  <si>
    <t>Profile of Client Turnover</t>
  </si>
  <si>
    <t>Readmissions to State Hospital Within 30- and 180-Days</t>
  </si>
  <si>
    <t>Readmissions to Any Psychiatric Inpatient Unit Within 30- and 180-Days</t>
  </si>
  <si>
    <t>New categories of non-direct services</t>
  </si>
  <si>
    <t>Data for this table are no longer provided by NRI. States need to complete this table</t>
  </si>
  <si>
    <t>Table 7A</t>
  </si>
  <si>
    <t>State Mental Health Agency Expenditure Report</t>
  </si>
  <si>
    <r>
      <t>Table 7 (</t>
    </r>
    <r>
      <rPr>
        <b/>
        <sz val="10"/>
        <color indexed="10"/>
        <rFont val="Arial"/>
        <family val="2"/>
      </rPr>
      <t>MHBG Table 2A</t>
    </r>
    <r>
      <rPr>
        <b/>
        <sz val="10"/>
        <color indexed="8"/>
        <rFont val="Arial"/>
        <family val="2"/>
      </rPr>
      <t>). MHBG State Mental Health Agency Expenditure Report</t>
    </r>
  </si>
  <si>
    <t>This table describes expenditures for public mental health services provided or funded by the state mental health agency by source of funding. Include ONLY funds expended by the executive branch agency administering the Mental Health Block Grant.</t>
  </si>
  <si>
    <t>Mental Health Block Grant</t>
  </si>
  <si>
    <t>Medicaid (Federal, State, and Local)</t>
  </si>
  <si>
    <t>Other Federal Funds (e.g., ACF (TANF), CDC, CMS (Medicare), SAMHSA, etc.)</t>
  </si>
  <si>
    <t>State Funds</t>
  </si>
  <si>
    <t>Local Funds (excluding local Medicaid)</t>
  </si>
  <si>
    <t>Primary Prevention*</t>
  </si>
  <si>
    <t>Evidence-Based Practices for Early Serious Mental Illness**</t>
  </si>
  <si>
    <t>Other 24-Hour Care</t>
  </si>
  <si>
    <t>Ambulatory/Community Non-24-Hour Care</t>
  </si>
  <si>
    <t>Administration (excluding program/provider level)</t>
  </si>
  <si>
    <t>*States may only use MHBG funds to provide primary prevention services to the priority populations of adults with serious mental illness and children with severe emotional disturbances</t>
  </si>
  <si>
    <t>**Mental Health Block Grant column is for expenditures related to Early Serious Mental Illness (ESMI) including First Episode Psychosis programs funded through MHBG set-aside. These funds are not to be also counted in Ambulatory/Community Non-24-Hour Care.</t>
  </si>
  <si>
    <r>
      <rPr>
        <b/>
        <sz val="10"/>
        <color indexed="10"/>
        <rFont val="Arial"/>
        <family val="2"/>
      </rPr>
      <t>NEW TABLE:</t>
    </r>
    <r>
      <rPr>
        <b/>
        <sz val="10"/>
        <color indexed="8"/>
        <rFont val="Arial"/>
        <family val="2"/>
      </rPr>
      <t xml:space="preserve"> Table 7A (</t>
    </r>
    <r>
      <rPr>
        <b/>
        <sz val="10"/>
        <color indexed="10"/>
        <rFont val="Arial"/>
        <family val="2"/>
      </rPr>
      <t>MHBG Table 2B</t>
    </r>
    <r>
      <rPr>
        <b/>
        <sz val="10"/>
        <color indexed="8"/>
        <rFont val="Arial"/>
        <family val="2"/>
      </rPr>
      <t>). MHBG State Agency Early Serious Mental Illness and First Episode Psychosis Expenditure Report</t>
    </r>
  </si>
  <si>
    <t>This table describes expenditures for Early Serious Mental Illness and First Episode Psychosis services provided or funded by the state mental health agency by source of funding. Include ONLY funds expended by the executive branch agency administering the Mental Health Block Grant.</t>
  </si>
  <si>
    <t>CSC-Evidence-Based Practices for First Episode Psychosis*</t>
  </si>
  <si>
    <t>Other Early Serious Mental Illnesses program (other than FEP or partial CSC programs)</t>
  </si>
  <si>
    <t>*When reporting CSC-Evidence-Based Practices for First Episode Psychosis, report only those programs that are providing all the components of a CSC model. If the state uses certain components of a CSC model, please report them in 'Other Early Serious Mental Illness program (other than FEP or partial CSC programs)</t>
  </si>
  <si>
    <r>
      <rPr>
        <b/>
        <sz val="10"/>
        <color indexed="10"/>
        <rFont val="Arial"/>
        <family val="2"/>
      </rPr>
      <t>NEW TABLE</t>
    </r>
    <r>
      <rPr>
        <b/>
        <sz val="10"/>
        <rFont val="Arial"/>
        <family val="2"/>
      </rPr>
      <t>: Table 16A (</t>
    </r>
    <r>
      <rPr>
        <b/>
        <sz val="10"/>
        <color indexed="10"/>
        <rFont val="Arial"/>
        <family val="2"/>
      </rPr>
      <t>MHBG Table 19a</t>
    </r>
    <r>
      <rPr>
        <b/>
        <sz val="10"/>
        <rFont val="Arial"/>
        <family val="2"/>
      </rPr>
      <t>). Adults with Serious Mental Illness and Children with Serious Emotional Disturbances Receiving Evidence-Based Services for First Episode Psychosis:</t>
    </r>
  </si>
  <si>
    <t>Number of Adult 
Admissions into CSC Services During FY</t>
  </si>
  <si>
    <t>Current Number of Adults with FEP Receiving CSC FEP Services</t>
  </si>
  <si>
    <t>Number of Child/Adolescent Admissions into CSC Services During FY</t>
  </si>
  <si>
    <t>Current Number of Children/Adolescents with FEP Receiving CSC FEP Services</t>
  </si>
  <si>
    <t>* If you need more lines for additional programs, please delete this sentence and continue entering data.</t>
  </si>
  <si>
    <t>* If you need more lines for additional agencies, please delete this sentence and continue entering data.</t>
  </si>
  <si>
    <t>Note: DO NOT COMPLETE THIS TABLE (table will be completed for the States by CMHS)</t>
  </si>
  <si>
    <t>Report Year' changed to 'Report Period From/To'</t>
  </si>
  <si>
    <t>New age groups; 'Report Year' changed to 'Report Period From/To'</t>
  </si>
  <si>
    <t>'Report Year' changed to 'Report Period From/To'</t>
  </si>
  <si>
    <t>Bipolar and Mood Disorders (F30, F31, F32, F32.9, F33, F34, F34.1, F60.89)</t>
  </si>
  <si>
    <r>
      <t xml:space="preserve">Report Period:                                </t>
    </r>
    <r>
      <rPr>
        <b/>
        <sz val="10"/>
        <color indexed="8"/>
        <rFont val="Arial"/>
        <family val="2"/>
      </rPr>
      <t>From:</t>
    </r>
  </si>
  <si>
    <t>This table is used to descibe the use of MHBG funds for non-direct service/system development activities that are sponsered or conducted by the State Mental Health Authority.</t>
  </si>
  <si>
    <r>
      <t xml:space="preserve">Report Period (Year Survey was Conducted):               </t>
    </r>
    <r>
      <rPr>
        <b/>
        <sz val="10"/>
        <color indexed="8"/>
        <rFont val="Arial"/>
        <family val="2"/>
      </rPr>
      <t>From:</t>
    </r>
  </si>
  <si>
    <r>
      <t>Table 14B (</t>
    </r>
    <r>
      <rPr>
        <b/>
        <sz val="10"/>
        <color indexed="10"/>
        <rFont val="Arial"/>
        <family val="2"/>
      </rPr>
      <t>MHBG Table 13B</t>
    </r>
    <r>
      <rPr>
        <b/>
        <sz val="10"/>
        <color indexed="8"/>
        <rFont val="Arial"/>
        <family val="2"/>
      </rPr>
      <t>). Profile of Persons with SMI/SED served by Age, Gender and Race/Ethnicity</t>
    </r>
  </si>
  <si>
    <t>SMHA Early Serious Mental Illness &amp; FEP Expenditures</t>
  </si>
  <si>
    <r>
      <t xml:space="preserve">Report Period   </t>
    </r>
    <r>
      <rPr>
        <b/>
        <sz val="10"/>
        <color indexed="8"/>
        <rFont val="Arial"/>
        <family val="2"/>
      </rPr>
      <t>From</t>
    </r>
    <r>
      <rPr>
        <sz val="10"/>
        <color indexed="8"/>
        <rFont val="Arial"/>
        <family val="2"/>
      </rPr>
      <t>:</t>
    </r>
  </si>
  <si>
    <t>Training for CSC Practices</t>
  </si>
  <si>
    <t>Plannning for CSC Practices</t>
  </si>
  <si>
    <t>Training for ESMI</t>
  </si>
  <si>
    <t>Planning for ESMI</t>
  </si>
  <si>
    <t>This table provides the number of adults with serious mental illness and children with serious emotional disturbances that were admitted into and received Coordinated Specialty Care (CSC) evidence-based First Episode Psychosis (FEP) services. The reporting year should be the latest state fiscal year for which data are available.</t>
  </si>
  <si>
    <r>
      <t>Table 8 (</t>
    </r>
    <r>
      <rPr>
        <b/>
        <sz val="10"/>
        <color indexed="10"/>
        <rFont val="Arial"/>
        <family val="2"/>
      </rPr>
      <t>MHBG Table 4</t>
    </r>
    <r>
      <rPr>
        <b/>
        <sz val="10"/>
        <color indexed="8"/>
        <rFont val="Arial"/>
        <family val="2"/>
      </rPr>
      <t>). Profile of Community Mental Health Block Grant Expenditures for Systems Development/Non-Direct Service Activities</t>
    </r>
  </si>
  <si>
    <t>Table 7A.</t>
  </si>
  <si>
    <r>
      <t xml:space="preserve">Report Period (Year Survey was Conducted):               </t>
    </r>
    <r>
      <rPr>
        <b/>
        <sz val="10"/>
        <color indexed="8"/>
        <rFont val="Arial"/>
        <family val="2"/>
      </rPr>
      <t xml:space="preserve"> From:</t>
    </r>
  </si>
  <si>
    <r>
      <t>Table 19B (</t>
    </r>
    <r>
      <rPr>
        <b/>
        <sz val="10"/>
        <color indexed="10"/>
        <rFont val="Arial"/>
        <family val="2"/>
      </rPr>
      <t>MHBG Table 21</t>
    </r>
    <r>
      <rPr>
        <b/>
        <sz val="10"/>
        <color indexed="8"/>
        <rFont val="Arial"/>
        <family val="2"/>
      </rPr>
      <t>). Profile of Change in School Attendance:</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</si>
</sst>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0"/>
    <numFmt numFmtId="166" formatCode="&quot;$&quot;#,##0.00"/>
    <numFmt numFmtId="167" formatCode="0.0%"/>
    <numFmt numFmtId="168" formatCode="#,##0.0"/>
    <numFmt numFmtId="169" formatCode="&quot;Yes&quot;;&quot;Yes&quot;;&quot;No&quot;"/>
    <numFmt numFmtId="170" formatCode="&quot;True&quot;;&quot;True&quot;;&quot;False&quot;"/>
    <numFmt numFmtId="171" formatCode="&quot;On&quot;;&quot;On&quot;;&quot;Off&quot;"/>
    <numFmt numFmtId="172" formatCode="[$€-2]\ #,##0.00_);[Red]\([$€-2]\ #,##0.00\)"/>
    <numFmt numFmtId="173" formatCode="[$-409]dddd\,\ mmmm\ dd\,\ yyyy"/>
    <numFmt numFmtId="174" formatCode="m/d/yyyy;@"/>
    <numFmt numFmtId="175" formatCode="[$-409]h:mm:ss\ AM/PM"/>
    <numFmt numFmtId="176" formatCode="[$-409]dddd\,\ mmmm\ d\,\ yyyy"/>
  </numFmts>
  <fonts count="113">
    <font>
      <sz val="10"/>
      <color indexed="8"/>
      <name val="Arial"/>
      <family val="0"/>
    </font>
    <font>
      <sz val="11"/>
      <color indexed="8"/>
      <name val="Calibri"/>
      <family val="2"/>
    </font>
    <font>
      <b/>
      <sz val="10"/>
      <color indexed="8"/>
      <name val="Arial"/>
      <family val="2"/>
    </font>
    <font>
      <sz val="9"/>
      <color indexed="8"/>
      <name val="Arial"/>
      <family val="2"/>
    </font>
    <font>
      <b/>
      <sz val="9"/>
      <color indexed="8"/>
      <name val="Arial"/>
      <family val="2"/>
    </font>
    <font>
      <sz val="8"/>
      <color indexed="8"/>
      <name val="Arial"/>
      <family val="2"/>
    </font>
    <font>
      <i/>
      <sz val="10"/>
      <color indexed="8"/>
      <name val="Arial"/>
      <family val="2"/>
    </font>
    <font>
      <b/>
      <i/>
      <sz val="10"/>
      <color indexed="8"/>
      <name val="Arial"/>
      <family val="2"/>
    </font>
    <font>
      <b/>
      <i/>
      <sz val="8"/>
      <color indexed="8"/>
      <name val="Arial"/>
      <family val="2"/>
    </font>
    <font>
      <b/>
      <i/>
      <sz val="9"/>
      <color indexed="8"/>
      <name val="Arial"/>
      <family val="2"/>
    </font>
    <font>
      <i/>
      <sz val="9"/>
      <color indexed="8"/>
      <name val="Arial"/>
      <family val="2"/>
    </font>
    <font>
      <i/>
      <sz val="8"/>
      <color indexed="8"/>
      <name val="Arial"/>
      <family val="2"/>
    </font>
    <font>
      <b/>
      <sz val="8"/>
      <color indexed="8"/>
      <name val="Arial"/>
      <family val="2"/>
    </font>
    <font>
      <b/>
      <u val="single"/>
      <sz val="9"/>
      <color indexed="8"/>
      <name val="Arial"/>
      <family val="2"/>
    </font>
    <font>
      <sz val="11"/>
      <color indexed="8"/>
      <name val="Times New Roman"/>
      <family val="1"/>
    </font>
    <font>
      <u val="single"/>
      <sz val="10"/>
      <color indexed="12"/>
      <name val="Arial"/>
      <family val="2"/>
    </font>
    <font>
      <sz val="9"/>
      <color indexed="8"/>
      <name val="Times New Roman"/>
      <family val="1"/>
    </font>
    <font>
      <b/>
      <sz val="9"/>
      <color indexed="8"/>
      <name val="Times New Roman"/>
      <family val="1"/>
    </font>
    <font>
      <sz val="8"/>
      <name val="Arial"/>
      <family val="2"/>
    </font>
    <font>
      <sz val="10"/>
      <name val="Arial"/>
      <family val="2"/>
    </font>
    <font>
      <b/>
      <sz val="10"/>
      <name val="Arial"/>
      <family val="2"/>
    </font>
    <font>
      <b/>
      <sz val="10"/>
      <color indexed="8"/>
      <name val="Times New Roman"/>
      <family val="1"/>
    </font>
    <font>
      <sz val="8"/>
      <color indexed="8"/>
      <name val="Times New Roman"/>
      <family val="1"/>
    </font>
    <font>
      <sz val="12"/>
      <name val="Times New Roman"/>
      <family val="1"/>
    </font>
    <font>
      <b/>
      <sz val="8"/>
      <color indexed="10"/>
      <name val="Arial"/>
      <family val="2"/>
    </font>
    <font>
      <sz val="11"/>
      <color indexed="8"/>
      <name val="Arial"/>
      <family val="2"/>
    </font>
    <font>
      <b/>
      <sz val="10"/>
      <color indexed="10"/>
      <name val="Arial"/>
      <family val="2"/>
    </font>
    <font>
      <b/>
      <sz val="9"/>
      <color indexed="10"/>
      <name val="Arial"/>
      <family val="2"/>
    </font>
    <font>
      <b/>
      <u val="single"/>
      <sz val="10"/>
      <color indexed="8"/>
      <name val="Arial"/>
      <family val="2"/>
    </font>
    <font>
      <b/>
      <sz val="12"/>
      <color indexed="8"/>
      <name val="Times New Roman"/>
      <family val="1"/>
    </font>
    <font>
      <b/>
      <sz val="14"/>
      <color indexed="10"/>
      <name val="Arial"/>
      <family val="2"/>
    </font>
    <font>
      <b/>
      <sz val="13"/>
      <color indexed="10"/>
      <name val="Arial"/>
      <family val="2"/>
    </font>
    <font>
      <b/>
      <sz val="7"/>
      <color indexed="10"/>
      <name val="Arial"/>
      <family val="2"/>
    </font>
    <font>
      <b/>
      <sz val="11"/>
      <color indexed="8"/>
      <name val="Arial"/>
      <family val="2"/>
    </font>
    <font>
      <sz val="9"/>
      <name val="Arial"/>
      <family val="2"/>
    </font>
    <font>
      <b/>
      <i/>
      <u val="single"/>
      <sz val="12"/>
      <name val="Times New Roman"/>
      <family val="1"/>
    </font>
    <font>
      <sz val="11"/>
      <name val="Times New Roman"/>
      <family val="1"/>
    </font>
    <font>
      <b/>
      <sz val="11"/>
      <name val="Times New Roman"/>
      <family val="1"/>
    </font>
    <font>
      <b/>
      <sz val="12"/>
      <name val="Times New Roman"/>
      <family val="1"/>
    </font>
    <font>
      <sz val="10"/>
      <color indexed="8"/>
      <name val="Times New Roman"/>
      <family val="1"/>
    </font>
    <font>
      <sz val="10"/>
      <name val="Times New Roman"/>
      <family val="1"/>
    </font>
    <font>
      <b/>
      <sz val="12"/>
      <name val="Arial"/>
      <family val="2"/>
    </font>
    <font>
      <b/>
      <u val="single"/>
      <sz val="10"/>
      <name val="Arial"/>
      <family val="2"/>
    </font>
    <font>
      <b/>
      <sz val="14"/>
      <name val="Arial"/>
      <family val="2"/>
    </font>
    <font>
      <b/>
      <sz val="11"/>
      <name val="Arial"/>
      <family val="2"/>
    </font>
    <font>
      <b/>
      <u val="single"/>
      <sz val="9"/>
      <name val="Arial"/>
      <family val="2"/>
    </font>
    <font>
      <b/>
      <sz val="9"/>
      <name val="Arial"/>
      <family val="2"/>
    </font>
    <font>
      <b/>
      <sz val="8"/>
      <color indexed="9"/>
      <name val="Arial"/>
      <family val="2"/>
    </font>
    <font>
      <sz val="9"/>
      <name val="Times New Roman"/>
      <family val="1"/>
    </font>
    <font>
      <b/>
      <sz val="12"/>
      <color indexed="8"/>
      <name val="Arial"/>
      <family val="2"/>
    </font>
    <font>
      <b/>
      <sz val="12"/>
      <color indexed="10"/>
      <name val="Arial"/>
      <family val="2"/>
    </font>
    <font>
      <sz val="24"/>
      <color indexed="10"/>
      <name val="Arial"/>
      <family val="2"/>
    </font>
    <font>
      <sz val="12"/>
      <color indexed="8"/>
      <name val="Times New Roman"/>
      <family val="1"/>
    </font>
    <font>
      <i/>
      <sz val="9"/>
      <name val="Arial"/>
      <family val="2"/>
    </font>
    <font>
      <b/>
      <i/>
      <sz val="11"/>
      <color indexed="10"/>
      <name val="Times New Roman"/>
      <family val="1"/>
    </font>
    <font>
      <b/>
      <sz val="14"/>
      <color indexed="8"/>
      <name val="Arial"/>
      <family val="2"/>
    </font>
    <font>
      <b/>
      <i/>
      <sz val="10"/>
      <color indexed="10"/>
      <name val="Times New Roman"/>
      <family val="1"/>
    </font>
    <font>
      <i/>
      <sz val="10"/>
      <name val="Arial"/>
      <family val="2"/>
    </font>
    <font>
      <b/>
      <i/>
      <sz val="9"/>
      <name val="Arial"/>
      <family val="2"/>
    </font>
    <font>
      <b/>
      <i/>
      <sz val="8"/>
      <color indexed="10"/>
      <name val="Arial"/>
      <family val="2"/>
    </font>
    <font>
      <b/>
      <i/>
      <sz val="9"/>
      <color indexed="10"/>
      <name val="Arial"/>
      <family val="2"/>
    </font>
    <font>
      <sz val="8"/>
      <color indexed="48"/>
      <name val="Arial"/>
      <family val="2"/>
    </font>
    <font>
      <b/>
      <i/>
      <sz val="8"/>
      <color indexed="48"/>
      <name val="Arial"/>
      <family val="2"/>
    </font>
    <font>
      <sz val="11"/>
      <color indexed="48"/>
      <name val="Arial"/>
      <family val="2"/>
    </font>
    <font>
      <sz val="9"/>
      <color indexed="8"/>
      <name val="Calibri"/>
      <family val="2"/>
    </font>
    <font>
      <b/>
      <sz val="9"/>
      <color indexed="8"/>
      <name val="Calibri"/>
      <family val="2"/>
    </font>
    <font>
      <b/>
      <sz val="8"/>
      <color indexed="8"/>
      <name val="Times New Roman"/>
      <family val="1"/>
    </font>
    <font>
      <sz val="8"/>
      <color indexed="8"/>
      <name val="Tahoma"/>
      <family val="2"/>
    </font>
    <font>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1"/>
      <color indexed="10"/>
      <name val="Arial"/>
      <family val="2"/>
    </font>
    <font>
      <sz val="9"/>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000000"/>
      <name val="Calibri"/>
      <family val="2"/>
    </font>
    <font>
      <b/>
      <i/>
      <sz val="11"/>
      <color rgb="FFFF0000"/>
      <name val="Arial"/>
      <family val="2"/>
    </font>
    <font>
      <b/>
      <sz val="10"/>
      <color rgb="FFFF0000"/>
      <name val="Arial"/>
      <family val="2"/>
    </font>
    <font>
      <sz val="9"/>
      <color rgb="FFFF0000"/>
      <name val="Arial"/>
      <family val="2"/>
    </font>
    <font>
      <sz val="9"/>
      <color theme="1"/>
      <name val="Arial"/>
      <family val="2"/>
    </font>
    <font>
      <b/>
      <sz val="11"/>
      <color rgb="FF000000"/>
      <name val="Calibri"/>
      <family val="2"/>
    </font>
    <font>
      <sz val="10"/>
      <color theme="1"/>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2"/>
        <bgColor indexed="64"/>
      </patternFill>
    </fill>
    <fill>
      <patternFill patternType="solid">
        <fgColor indexed="47"/>
        <bgColor indexed="64"/>
      </patternFill>
    </fill>
    <fill>
      <patternFill patternType="solid">
        <fgColor indexed="13"/>
        <bgColor indexed="64"/>
      </patternFill>
    </fill>
    <fill>
      <patternFill patternType="solid">
        <fgColor indexed="8"/>
        <bgColor indexed="64"/>
      </patternFill>
    </fill>
    <fill>
      <patternFill patternType="solid">
        <fgColor indexed="9"/>
        <bgColor indexed="64"/>
      </patternFill>
    </fill>
    <fill>
      <patternFill patternType="solid">
        <fgColor indexed="11"/>
        <bgColor indexed="64"/>
      </patternFill>
    </fill>
    <fill>
      <patternFill patternType="solid">
        <fgColor indexed="22"/>
        <bgColor indexed="64"/>
      </patternFill>
    </fill>
    <fill>
      <patternFill patternType="solid">
        <fgColor indexed="44"/>
        <bgColor indexed="64"/>
      </patternFill>
    </fill>
    <fill>
      <patternFill patternType="solid">
        <fgColor theme="1"/>
        <bgColor indexed="64"/>
      </patternFill>
    </fill>
    <fill>
      <patternFill patternType="solid">
        <fgColor indexed="42"/>
        <bgColor indexed="64"/>
      </patternFill>
    </fill>
  </fills>
  <borders count="1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bottom/>
    </border>
    <border>
      <left style="thin"/>
      <right/>
      <top/>
      <bottom/>
    </border>
    <border>
      <left/>
      <right style="thin"/>
      <top/>
      <bottom/>
    </border>
    <border>
      <left style="thin"/>
      <right/>
      <top/>
      <bottom style="thin"/>
    </border>
    <border>
      <left/>
      <right/>
      <top/>
      <bottom style="thin"/>
    </border>
    <border>
      <left style="thin"/>
      <right/>
      <top style="thin"/>
      <bottom/>
    </border>
    <border>
      <left/>
      <right/>
      <top style="thin"/>
      <bottom/>
    </border>
    <border>
      <left style="thin"/>
      <right/>
      <top style="thin"/>
      <bottom style="thin"/>
    </border>
    <border>
      <left/>
      <right style="thin"/>
      <top style="thin"/>
      <bottom style="thin"/>
    </border>
    <border>
      <left style="medium"/>
      <right style="medium"/>
      <top style="medium"/>
      <bottom style="thin"/>
    </border>
    <border>
      <left style="medium"/>
      <right style="medium"/>
      <top style="thin"/>
      <bottom style="thin"/>
    </border>
    <border>
      <left style="medium"/>
      <right style="medium"/>
      <top/>
      <bottom style="medium"/>
    </border>
    <border>
      <left style="medium"/>
      <right style="medium"/>
      <top/>
      <bottom/>
    </border>
    <border>
      <left/>
      <right style="thin"/>
      <top/>
      <bottom style="medium"/>
    </border>
    <border>
      <left style="thin"/>
      <right/>
      <top/>
      <bottom style="medium"/>
    </border>
    <border>
      <left style="medium"/>
      <right style="thin"/>
      <top/>
      <bottom style="medium"/>
    </border>
    <border>
      <left style="thin"/>
      <right style="medium"/>
      <top/>
      <bottom style="medium"/>
    </border>
    <border>
      <left style="medium"/>
      <right style="medium"/>
      <top style="thin"/>
      <bottom/>
    </border>
    <border>
      <left style="medium"/>
      <right style="medium"/>
      <top style="medium"/>
      <bottom style="medium"/>
    </border>
    <border>
      <left/>
      <right/>
      <top style="medium"/>
      <bottom/>
    </border>
    <border>
      <left/>
      <right/>
      <top/>
      <bottom style="medium"/>
    </border>
    <border>
      <left style="medium"/>
      <right style="medium"/>
      <top style="thin"/>
      <bottom style="medium"/>
    </border>
    <border>
      <left/>
      <right style="medium"/>
      <top style="medium"/>
      <bottom style="medium"/>
    </border>
    <border>
      <left/>
      <right style="thin"/>
      <top style="medium"/>
      <bottom style="medium"/>
    </border>
    <border>
      <left style="medium"/>
      <right/>
      <top style="thin"/>
      <bottom style="medium"/>
    </border>
    <border>
      <left style="medium"/>
      <right/>
      <top style="thin"/>
      <bottom style="thin"/>
    </border>
    <border>
      <left style="medium"/>
      <right style="thin"/>
      <top style="medium"/>
      <bottom/>
    </border>
    <border>
      <left style="thin"/>
      <right style="thin"/>
      <top style="medium"/>
      <bottom/>
    </border>
    <border>
      <left style="medium"/>
      <right style="thin"/>
      <top/>
      <bottom/>
    </border>
    <border>
      <left style="medium"/>
      <right style="thin"/>
      <top style="thin"/>
      <bottom style="thin"/>
    </border>
    <border>
      <left style="medium"/>
      <right style="thin"/>
      <top style="thin"/>
      <bottom style="medium"/>
    </border>
    <border>
      <left style="thin"/>
      <right style="medium"/>
      <top style="thin"/>
      <bottom style="thin"/>
    </border>
    <border>
      <left style="thin">
        <color indexed="8"/>
      </left>
      <right style="thin">
        <color indexed="8"/>
      </right>
      <top/>
      <bottom style="thin">
        <color indexed="8"/>
      </bottom>
    </border>
    <border>
      <left style="thin">
        <color indexed="22"/>
      </left>
      <right style="thin">
        <color indexed="22"/>
      </right>
      <top style="thin">
        <color indexed="22"/>
      </top>
      <bottom style="thin">
        <color indexed="22"/>
      </bottom>
    </border>
    <border>
      <left/>
      <right style="thin"/>
      <top style="thin"/>
      <bottom/>
    </border>
    <border>
      <left style="thin"/>
      <right style="medium"/>
      <top style="medium"/>
      <bottom/>
    </border>
    <border>
      <left style="thin"/>
      <right style="medium"/>
      <top/>
      <bottom/>
    </border>
    <border>
      <left style="medium"/>
      <right style="thin"/>
      <top style="thin"/>
      <bottom/>
    </border>
    <border>
      <left style="thin"/>
      <right style="thin"/>
      <top style="thin"/>
      <bottom/>
    </border>
    <border>
      <left/>
      <right style="thin"/>
      <top/>
      <bottom style="thin"/>
    </border>
    <border>
      <left style="medium"/>
      <right style="medium"/>
      <top style="medium"/>
      <bottom/>
    </border>
    <border>
      <left style="thin"/>
      <right style="thin"/>
      <top style="thin"/>
      <bottom style="medium"/>
    </border>
    <border>
      <left style="thin"/>
      <right style="medium"/>
      <top style="thin"/>
      <bottom style="medium"/>
    </border>
    <border>
      <left style="medium"/>
      <right/>
      <top style="medium"/>
      <bottom style="thin"/>
    </border>
    <border>
      <left style="medium"/>
      <right/>
      <top style="medium"/>
      <bottom/>
    </border>
    <border>
      <left style="medium"/>
      <right/>
      <top/>
      <bottom/>
    </border>
    <border>
      <left style="medium"/>
      <right/>
      <top style="thin"/>
      <bottom/>
    </border>
    <border>
      <left/>
      <right style="medium"/>
      <top/>
      <bottom/>
    </border>
    <border>
      <left style="thin"/>
      <right style="medium"/>
      <top style="thin"/>
      <bottom/>
    </border>
    <border>
      <left style="medium"/>
      <right/>
      <top/>
      <bottom style="thin"/>
    </border>
    <border>
      <left/>
      <right style="medium"/>
      <top/>
      <bottom style="thin"/>
    </border>
    <border>
      <left style="thin"/>
      <right style="medium"/>
      <top style="medium"/>
      <bottom style="thin"/>
    </border>
    <border>
      <left style="medium"/>
      <right style="thin"/>
      <top/>
      <bottom style="thin"/>
    </border>
    <border>
      <left style="thin"/>
      <right style="medium"/>
      <top/>
      <bottom style="thin"/>
    </border>
    <border>
      <left style="thin"/>
      <right style="thin"/>
      <top/>
      <bottom style="medium"/>
    </border>
    <border>
      <left style="thin"/>
      <right style="thin"/>
      <top style="medium"/>
      <bottom style="thin"/>
    </border>
    <border>
      <left/>
      <right/>
      <top style="thin"/>
      <bottom style="thin"/>
    </border>
    <border>
      <left/>
      <right style="medium"/>
      <top style="medium"/>
      <bottom/>
    </border>
    <border>
      <left/>
      <right style="medium"/>
      <top/>
      <bottom style="medium"/>
    </border>
    <border>
      <left style="thin">
        <color theme="0" tint="-0.4999699890613556"/>
      </left>
      <right style="thin">
        <color theme="0" tint="-0.4999699890613556"/>
      </right>
      <top style="thin">
        <color theme="0" tint="-0.4999699890613556"/>
      </top>
      <bottom style="thin">
        <color theme="0" tint="-0.4999699890613556"/>
      </bottom>
    </border>
    <border>
      <left style="medium"/>
      <right style="dotted"/>
      <top/>
      <bottom style="dotted"/>
    </border>
    <border>
      <left/>
      <right style="medium"/>
      <top/>
      <bottom style="dotted"/>
    </border>
    <border>
      <left/>
      <right style="medium"/>
      <top style="dotted"/>
      <bottom style="dotted"/>
    </border>
    <border>
      <left style="medium"/>
      <right style="dotted"/>
      <top/>
      <bottom/>
    </border>
    <border>
      <left style="medium"/>
      <right style="dotted"/>
      <top style="dotted"/>
      <bottom style="medium"/>
    </border>
    <border>
      <left/>
      <right/>
      <top style="thin">
        <color indexed="8"/>
      </top>
      <bottom/>
    </border>
    <border>
      <left/>
      <right/>
      <top/>
      <bottom style="thin">
        <color indexed="8"/>
      </bottom>
    </border>
    <border>
      <left/>
      <right style="thin">
        <color indexed="8"/>
      </right>
      <top/>
      <bottom style="thin">
        <color indexed="8"/>
      </bottom>
    </border>
    <border>
      <left style="thin">
        <color indexed="8"/>
      </left>
      <right style="thin">
        <color indexed="8"/>
      </right>
      <top/>
      <bottom/>
    </border>
    <border>
      <left/>
      <right/>
      <top/>
      <bottom style="thin">
        <color theme="0" tint="-0.4999699890613556"/>
      </bottom>
    </border>
    <border>
      <left/>
      <right style="medium"/>
      <top style="medium"/>
      <bottom style="thin"/>
    </border>
    <border>
      <left/>
      <right style="thin"/>
      <top style="medium"/>
      <bottom style="thin"/>
    </border>
    <border>
      <left style="medium"/>
      <right style="thin"/>
      <top style="medium"/>
      <bottom style="thin"/>
    </border>
    <border>
      <left/>
      <right/>
      <top style="medium"/>
      <bottom style="thin"/>
    </border>
    <border>
      <left/>
      <right style="thin"/>
      <top style="thin"/>
      <bottom style="medium"/>
    </border>
    <border>
      <left style="thin"/>
      <right/>
      <top style="medium"/>
      <bottom style="thin"/>
    </border>
    <border>
      <left style="thin"/>
      <right/>
      <top style="thin"/>
      <bottom style="medium"/>
    </border>
    <border>
      <left/>
      <right style="thin"/>
      <top style="medium"/>
      <bottom/>
    </border>
    <border>
      <left style="thin"/>
      <right/>
      <top style="medium"/>
      <bottom/>
    </border>
    <border>
      <left>
        <color indexed="63"/>
      </left>
      <right style="thin">
        <color theme="0" tint="-0.4999699890613556"/>
      </right>
      <top style="thin">
        <color theme="0" tint="-0.4999699890613556"/>
      </top>
      <bottom style="thin">
        <color theme="0" tint="-0.4999699890613556"/>
      </bottom>
    </border>
    <border>
      <left>
        <color indexed="63"/>
      </left>
      <right style="thin">
        <color theme="1" tint="0.49998000264167786"/>
      </right>
      <top style="thin"/>
      <bottom style="thin"/>
    </border>
    <border>
      <left style="thin">
        <color indexed="8"/>
      </left>
      <right style="thin">
        <color indexed="8"/>
      </right>
      <top style="thin">
        <color indexed="8"/>
      </top>
      <bottom style="thin">
        <color indexed="8"/>
      </bottom>
    </border>
    <border>
      <left style="thin">
        <color indexed="8"/>
      </left>
      <right/>
      <top/>
      <bottom/>
    </border>
    <border>
      <left style="thin">
        <color indexed="8"/>
      </left>
      <right/>
      <top style="thin">
        <color indexed="8"/>
      </top>
      <bottom style="thin">
        <color indexed="8"/>
      </bottom>
    </border>
    <border>
      <left style="medium"/>
      <right/>
      <top style="medium"/>
      <bottom style="hair"/>
    </border>
    <border>
      <left/>
      <right style="medium"/>
      <top style="medium"/>
      <bottom style="hair"/>
    </border>
    <border>
      <left style="medium"/>
      <right style="dotted"/>
      <top style="dotted"/>
      <bottom/>
    </border>
    <border>
      <left style="medium"/>
      <right style="dotted"/>
      <top/>
      <bottom style="dotted">
        <color rgb="FF000000"/>
      </bottom>
    </border>
    <border>
      <left style="medium"/>
      <right/>
      <top style="medium"/>
      <bottom style="medium"/>
    </border>
    <border>
      <left/>
      <right/>
      <top style="medium"/>
      <bottom style="medium"/>
    </border>
    <border>
      <left style="thin"/>
      <right/>
      <top style="thin">
        <color indexed="8"/>
      </top>
      <bottom style="thin"/>
    </border>
    <border>
      <left/>
      <right/>
      <top style="thin">
        <color indexed="8"/>
      </top>
      <bottom style="thin"/>
    </border>
    <border>
      <left/>
      <right style="thin"/>
      <top style="thin">
        <color indexed="8"/>
      </top>
      <bottom style="thin"/>
    </border>
    <border>
      <left/>
      <right style="thin">
        <color indexed="8"/>
      </right>
      <top style="thin"/>
      <bottom style="thin"/>
    </border>
    <border>
      <left style="thin">
        <color indexed="8"/>
      </left>
      <right/>
      <top style="thin"/>
      <bottom style="thin"/>
    </border>
    <border>
      <left/>
      <right style="thin">
        <color indexed="8"/>
      </right>
      <top style="thin">
        <color indexed="8"/>
      </top>
      <bottom style="thin">
        <color indexed="8"/>
      </bottom>
    </border>
    <border>
      <left/>
      <right/>
      <top style="thin">
        <color indexed="8"/>
      </top>
      <bottom style="thin">
        <color indexed="8"/>
      </bottom>
    </border>
    <border>
      <left style="thin">
        <color indexed="8"/>
      </left>
      <right/>
      <top/>
      <bottom style="thin">
        <color indexed="8"/>
      </bottom>
    </border>
    <border>
      <left style="thin">
        <color indexed="8"/>
      </left>
      <right/>
      <top style="thin">
        <color indexed="8"/>
      </top>
      <bottom/>
    </border>
    <border>
      <left style="medium"/>
      <right/>
      <top/>
      <bottom style="medium"/>
    </border>
    <border>
      <left/>
      <right style="medium"/>
      <top style="thin"/>
      <bottom style="thin"/>
    </border>
    <border>
      <left style="medium"/>
      <right style="medium"/>
      <top/>
      <bottom style="thin"/>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8" fillId="2" borderId="0" applyNumberFormat="0" applyBorder="0" applyAlignment="0" applyProtection="0"/>
    <xf numFmtId="0" fontId="88" fillId="3" borderId="0" applyNumberFormat="0" applyBorder="0" applyAlignment="0" applyProtection="0"/>
    <xf numFmtId="0" fontId="88" fillId="4" borderId="0" applyNumberFormat="0" applyBorder="0" applyAlignment="0" applyProtection="0"/>
    <xf numFmtId="0" fontId="88" fillId="5" borderId="0" applyNumberFormat="0" applyBorder="0" applyAlignment="0" applyProtection="0"/>
    <xf numFmtId="0" fontId="88" fillId="6" borderId="0" applyNumberFormat="0" applyBorder="0" applyAlignment="0" applyProtection="0"/>
    <xf numFmtId="0" fontId="88" fillId="7"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90" fillId="26" borderId="0" applyNumberFormat="0" applyBorder="0" applyAlignment="0" applyProtection="0"/>
    <xf numFmtId="0" fontId="91" fillId="27" borderId="1" applyNumberFormat="0" applyAlignment="0" applyProtection="0"/>
    <xf numFmtId="0" fontId="9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5" fillId="29" borderId="0" applyNumberFormat="0" applyBorder="0" applyAlignment="0" applyProtection="0"/>
    <xf numFmtId="0" fontId="96" fillId="0" borderId="3" applyNumberFormat="0" applyFill="0" applyAlignment="0" applyProtection="0"/>
    <xf numFmtId="0" fontId="97" fillId="0" borderId="4" applyNumberFormat="0" applyFill="0" applyAlignment="0" applyProtection="0"/>
    <xf numFmtId="0" fontId="98" fillId="0" borderId="5" applyNumberFormat="0" applyFill="0" applyAlignment="0" applyProtection="0"/>
    <xf numFmtId="0" fontId="98" fillId="0" borderId="0" applyNumberFormat="0" applyFill="0" applyBorder="0" applyAlignment="0" applyProtection="0"/>
    <xf numFmtId="0" fontId="15" fillId="0" borderId="0" applyNumberFormat="0" applyFill="0" applyBorder="0" applyAlignment="0" applyProtection="0"/>
    <xf numFmtId="0" fontId="99" fillId="30" borderId="1" applyNumberFormat="0" applyAlignment="0" applyProtection="0"/>
    <xf numFmtId="0" fontId="100" fillId="0" borderId="6" applyNumberFormat="0" applyFill="0" applyAlignment="0" applyProtection="0"/>
    <xf numFmtId="0" fontId="101" fillId="31" borderId="0" applyNumberFormat="0" applyBorder="0" applyAlignment="0" applyProtection="0"/>
    <xf numFmtId="0" fontId="88" fillId="0" borderId="0">
      <alignment/>
      <protection/>
    </xf>
    <xf numFmtId="0" fontId="0" fillId="0" borderId="0">
      <alignment/>
      <protection/>
    </xf>
    <xf numFmtId="0" fontId="88" fillId="0" borderId="0">
      <alignment/>
      <protection/>
    </xf>
    <xf numFmtId="0" fontId="1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102"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03" fillId="0" borderId="0" applyNumberFormat="0" applyFill="0" applyBorder="0" applyAlignment="0" applyProtection="0"/>
    <xf numFmtId="0" fontId="104" fillId="0" borderId="9" applyNumberFormat="0" applyFill="0" applyAlignment="0" applyProtection="0"/>
    <xf numFmtId="0" fontId="105" fillId="0" borderId="0" applyNumberFormat="0" applyFill="0" applyBorder="0" applyAlignment="0" applyProtection="0"/>
  </cellStyleXfs>
  <cellXfs count="1493">
    <xf numFmtId="0" fontId="0" fillId="0" borderId="0" xfId="0" applyAlignment="1">
      <alignment/>
    </xf>
    <xf numFmtId="0" fontId="2" fillId="0" borderId="0" xfId="0" applyFont="1" applyAlignment="1">
      <alignment/>
    </xf>
    <xf numFmtId="0" fontId="0" fillId="0" borderId="0" xfId="0" applyBorder="1" applyAlignment="1">
      <alignment/>
    </xf>
    <xf numFmtId="0" fontId="3" fillId="0" borderId="0" xfId="0" applyFont="1" applyAlignment="1">
      <alignment/>
    </xf>
    <xf numFmtId="0" fontId="0" fillId="0" borderId="10" xfId="0" applyBorder="1" applyAlignment="1">
      <alignment/>
    </xf>
    <xf numFmtId="0" fontId="0" fillId="0" borderId="10" xfId="0" applyBorder="1" applyAlignment="1">
      <alignment wrapText="1"/>
    </xf>
    <xf numFmtId="0" fontId="5" fillId="0" borderId="0" xfId="0" applyFont="1" applyAlignment="1">
      <alignment horizontal="left"/>
    </xf>
    <xf numFmtId="0" fontId="0" fillId="33" borderId="10" xfId="0" applyFill="1" applyBorder="1" applyAlignment="1">
      <alignment/>
    </xf>
    <xf numFmtId="0" fontId="3" fillId="34" borderId="10" xfId="0" applyFont="1" applyFill="1" applyBorder="1" applyAlignment="1">
      <alignment/>
    </xf>
    <xf numFmtId="0" fontId="4" fillId="34" borderId="10" xfId="0" applyFont="1" applyFill="1" applyBorder="1" applyAlignment="1">
      <alignment horizontal="center" wrapText="1"/>
    </xf>
    <xf numFmtId="0" fontId="3" fillId="34" borderId="11" xfId="0" applyFont="1" applyFill="1" applyBorder="1" applyAlignment="1">
      <alignment/>
    </xf>
    <xf numFmtId="0" fontId="2" fillId="0" borderId="10" xfId="0" applyFont="1" applyBorder="1" applyAlignment="1">
      <alignment/>
    </xf>
    <xf numFmtId="0" fontId="3" fillId="0" borderId="10" xfId="0" applyFont="1" applyBorder="1" applyAlignment="1">
      <alignment/>
    </xf>
    <xf numFmtId="0" fontId="4" fillId="34" borderId="10" xfId="0" applyFont="1" applyFill="1" applyBorder="1" applyAlignment="1">
      <alignment/>
    </xf>
    <xf numFmtId="0" fontId="10" fillId="0" borderId="0" xfId="0" applyFont="1" applyAlignment="1">
      <alignment wrapText="1"/>
    </xf>
    <xf numFmtId="0" fontId="10" fillId="0" borderId="0" xfId="0" applyFont="1" applyAlignment="1">
      <alignment/>
    </xf>
    <xf numFmtId="0" fontId="10" fillId="0" borderId="0" xfId="0" applyFont="1" applyAlignment="1">
      <alignment horizontal="left" wrapText="1"/>
    </xf>
    <xf numFmtId="0" fontId="5" fillId="0" borderId="0" xfId="0" applyFont="1" applyAlignment="1">
      <alignment/>
    </xf>
    <xf numFmtId="0" fontId="11" fillId="0" borderId="0" xfId="0" applyFont="1" applyAlignment="1">
      <alignment/>
    </xf>
    <xf numFmtId="0" fontId="6" fillId="0" borderId="0" xfId="0" applyFont="1" applyAlignment="1">
      <alignment/>
    </xf>
    <xf numFmtId="0" fontId="5" fillId="0" borderId="0" xfId="0" applyFont="1" applyFill="1" applyAlignment="1">
      <alignment/>
    </xf>
    <xf numFmtId="166" fontId="0" fillId="0" borderId="0" xfId="0" applyNumberFormat="1" applyAlignment="1">
      <alignment/>
    </xf>
    <xf numFmtId="166" fontId="5" fillId="0" borderId="0" xfId="0" applyNumberFormat="1" applyFont="1" applyAlignment="1">
      <alignment/>
    </xf>
    <xf numFmtId="0" fontId="2" fillId="0" borderId="0" xfId="0" applyFont="1" applyBorder="1" applyAlignment="1">
      <alignment/>
    </xf>
    <xf numFmtId="0" fontId="4" fillId="0" borderId="10" xfId="0" applyFont="1" applyBorder="1" applyAlignment="1">
      <alignment horizontal="center" wrapText="1"/>
    </xf>
    <xf numFmtId="0" fontId="4" fillId="0" borderId="0" xfId="0" applyFont="1" applyAlignment="1">
      <alignment/>
    </xf>
    <xf numFmtId="0" fontId="0" fillId="0" borderId="0" xfId="0" applyFont="1" applyAlignment="1">
      <alignment/>
    </xf>
    <xf numFmtId="0" fontId="0" fillId="0" borderId="0" xfId="0" applyFont="1" applyAlignment="1">
      <alignment horizontal="center"/>
    </xf>
    <xf numFmtId="0" fontId="0" fillId="0" borderId="10" xfId="0" applyFont="1" applyBorder="1" applyAlignment="1">
      <alignment/>
    </xf>
    <xf numFmtId="0" fontId="0" fillId="0" borderId="0" xfId="0" applyFont="1" applyBorder="1" applyAlignment="1">
      <alignment/>
    </xf>
    <xf numFmtId="0" fontId="2" fillId="0" borderId="10" xfId="0" applyFont="1" applyBorder="1" applyAlignment="1">
      <alignment horizontal="center"/>
    </xf>
    <xf numFmtId="0" fontId="3" fillId="0" borderId="0" xfId="0" applyFont="1" applyAlignment="1">
      <alignment horizontal="left"/>
    </xf>
    <xf numFmtId="0" fontId="4" fillId="34" borderId="0" xfId="0" applyFont="1" applyFill="1" applyAlignment="1">
      <alignment/>
    </xf>
    <xf numFmtId="0" fontId="0" fillId="34" borderId="0" xfId="0" applyFill="1" applyAlignment="1">
      <alignment/>
    </xf>
    <xf numFmtId="9" fontId="5" fillId="0" borderId="0" xfId="75" applyFont="1" applyBorder="1" applyAlignment="1">
      <alignment/>
    </xf>
    <xf numFmtId="0" fontId="5" fillId="0" borderId="0" xfId="0" applyFont="1" applyAlignment="1">
      <alignment horizontal="center"/>
    </xf>
    <xf numFmtId="0" fontId="5" fillId="0" borderId="10" xfId="0" applyFont="1" applyBorder="1" applyAlignment="1">
      <alignment horizontal="center"/>
    </xf>
    <xf numFmtId="9" fontId="5" fillId="0" borderId="10" xfId="75" applyFont="1" applyBorder="1" applyAlignment="1">
      <alignment horizontal="center"/>
    </xf>
    <xf numFmtId="0" fontId="2" fillId="0" borderId="0" xfId="0" applyFont="1" applyBorder="1" applyAlignment="1">
      <alignment horizontal="left"/>
    </xf>
    <xf numFmtId="0" fontId="4" fillId="0" borderId="10" xfId="0" applyFont="1" applyBorder="1" applyAlignment="1">
      <alignment horizontal="center"/>
    </xf>
    <xf numFmtId="0" fontId="2" fillId="0" borderId="0" xfId="0" applyFont="1" applyAlignment="1">
      <alignment horizontal="center"/>
    </xf>
    <xf numFmtId="0" fontId="7" fillId="0" borderId="0" xfId="0" applyFont="1" applyBorder="1" applyAlignment="1">
      <alignment horizontal="center"/>
    </xf>
    <xf numFmtId="0" fontId="3" fillId="0" borderId="0" xfId="0" applyFont="1" applyAlignment="1">
      <alignment horizontal="right"/>
    </xf>
    <xf numFmtId="0" fontId="4" fillId="0" borderId="0" xfId="0" applyFont="1" applyBorder="1" applyAlignment="1">
      <alignment horizontal="left"/>
    </xf>
    <xf numFmtId="0" fontId="3" fillId="0" borderId="0" xfId="0" applyFont="1" applyBorder="1" applyAlignment="1">
      <alignment/>
    </xf>
    <xf numFmtId="0" fontId="14" fillId="0" borderId="0" xfId="0" applyFont="1" applyAlignment="1">
      <alignment/>
    </xf>
    <xf numFmtId="0" fontId="14" fillId="0" borderId="0" xfId="0" applyFont="1" applyAlignment="1">
      <alignment horizontal="left" indent="12"/>
    </xf>
    <xf numFmtId="0" fontId="3" fillId="0" borderId="12" xfId="0" applyFont="1" applyBorder="1" applyAlignment="1">
      <alignment/>
    </xf>
    <xf numFmtId="0" fontId="16" fillId="0" borderId="0" xfId="0" applyFont="1" applyAlignment="1">
      <alignment horizontal="left"/>
    </xf>
    <xf numFmtId="0" fontId="0" fillId="0" borderId="0" xfId="0" applyAlignment="1">
      <alignment horizontal="center"/>
    </xf>
    <xf numFmtId="0" fontId="4" fillId="0" borderId="0" xfId="0" applyFont="1" applyAlignment="1">
      <alignment horizontal="center"/>
    </xf>
    <xf numFmtId="0" fontId="9" fillId="0" borderId="0" xfId="0" applyFont="1" applyAlignment="1">
      <alignment/>
    </xf>
    <xf numFmtId="0" fontId="3" fillId="0" borderId="0" xfId="0" applyFont="1" applyAlignment="1">
      <alignment horizontal="right" vertical="center"/>
    </xf>
    <xf numFmtId="0" fontId="3" fillId="0" borderId="0" xfId="0" applyFont="1" applyAlignment="1">
      <alignment vertical="center"/>
    </xf>
    <xf numFmtId="0" fontId="3" fillId="34" borderId="0" xfId="0" applyFont="1" applyFill="1" applyAlignment="1">
      <alignment/>
    </xf>
    <xf numFmtId="0" fontId="17" fillId="34" borderId="0" xfId="0" applyFont="1" applyFill="1" applyAlignment="1">
      <alignment/>
    </xf>
    <xf numFmtId="0" fontId="0" fillId="34" borderId="0" xfId="0" applyFont="1" applyFill="1" applyAlignment="1">
      <alignment/>
    </xf>
    <xf numFmtId="0" fontId="14" fillId="34" borderId="0" xfId="0" applyFont="1" applyFill="1" applyAlignment="1">
      <alignment horizontal="left" indent="12"/>
    </xf>
    <xf numFmtId="0" fontId="3" fillId="0" borderId="0" xfId="0" applyFont="1" applyFill="1" applyAlignment="1">
      <alignment/>
    </xf>
    <xf numFmtId="0" fontId="0" fillId="0" borderId="0" xfId="0" applyFill="1" applyBorder="1" applyAlignment="1">
      <alignment/>
    </xf>
    <xf numFmtId="0" fontId="0" fillId="0" borderId="0" xfId="0" applyFill="1" applyAlignment="1">
      <alignment/>
    </xf>
    <xf numFmtId="0" fontId="12" fillId="34" borderId="10" xfId="0" applyFont="1" applyFill="1" applyBorder="1" applyAlignment="1">
      <alignment horizontal="center" wrapText="1"/>
    </xf>
    <xf numFmtId="9" fontId="0" fillId="0" borderId="0" xfId="75" applyFont="1" applyBorder="1" applyAlignment="1">
      <alignment/>
    </xf>
    <xf numFmtId="0" fontId="5" fillId="0" borderId="0" xfId="0" applyFont="1" applyFill="1" applyBorder="1" applyAlignment="1">
      <alignment/>
    </xf>
    <xf numFmtId="0" fontId="11" fillId="0" borderId="0" xfId="0" applyFont="1" applyAlignment="1">
      <alignment horizontal="left" wrapText="1"/>
    </xf>
    <xf numFmtId="0" fontId="11" fillId="0" borderId="0" xfId="0" applyFont="1" applyFill="1" applyAlignment="1">
      <alignment horizontal="left" wrapText="1"/>
    </xf>
    <xf numFmtId="0" fontId="5" fillId="0" borderId="0" xfId="0" applyFont="1" applyBorder="1" applyAlignment="1">
      <alignment horizontal="center"/>
    </xf>
    <xf numFmtId="0" fontId="5" fillId="0" borderId="0" xfId="0" applyFont="1" applyAlignment="1">
      <alignment/>
    </xf>
    <xf numFmtId="0" fontId="0" fillId="0" borderId="10" xfId="0" applyFont="1" applyBorder="1" applyAlignment="1">
      <alignment wrapText="1"/>
    </xf>
    <xf numFmtId="0" fontId="12" fillId="0" borderId="10" xfId="0" applyFont="1" applyBorder="1" applyAlignment="1">
      <alignment horizontal="center" wrapText="1"/>
    </xf>
    <xf numFmtId="0" fontId="5" fillId="0" borderId="0" xfId="0" applyFont="1" applyBorder="1" applyAlignment="1">
      <alignment horizontal="left"/>
    </xf>
    <xf numFmtId="9" fontId="5" fillId="0" borderId="0" xfId="75" applyFont="1" applyBorder="1" applyAlignment="1">
      <alignment horizontal="center"/>
    </xf>
    <xf numFmtId="0" fontId="4" fillId="0" borderId="10" xfId="0" applyFont="1" applyBorder="1" applyAlignment="1">
      <alignment vertical="center" wrapText="1"/>
    </xf>
    <xf numFmtId="164" fontId="24" fillId="0" borderId="0" xfId="0" applyNumberFormat="1" applyFont="1" applyAlignment="1">
      <alignment/>
    </xf>
    <xf numFmtId="0" fontId="3" fillId="0" borderId="0" xfId="0" applyFont="1" applyBorder="1" applyAlignment="1">
      <alignment horizontal="left"/>
    </xf>
    <xf numFmtId="0" fontId="2" fillId="0" borderId="10" xfId="0" applyFont="1" applyBorder="1" applyAlignment="1">
      <alignment vertical="center" wrapText="1"/>
    </xf>
    <xf numFmtId="0" fontId="2" fillId="33" borderId="10" xfId="0" applyFont="1" applyFill="1" applyBorder="1" applyAlignment="1">
      <alignment/>
    </xf>
    <xf numFmtId="0" fontId="0" fillId="0" borderId="10" xfId="0" applyFont="1" applyBorder="1" applyAlignment="1">
      <alignment horizontal="left" wrapText="1"/>
    </xf>
    <xf numFmtId="0" fontId="4" fillId="34" borderId="10" xfId="0" applyFont="1" applyFill="1" applyBorder="1" applyAlignment="1">
      <alignment horizontal="center"/>
    </xf>
    <xf numFmtId="0" fontId="0" fillId="0" borderId="10" xfId="0" applyFont="1" applyFill="1" applyBorder="1" applyAlignment="1">
      <alignment wrapText="1"/>
    </xf>
    <xf numFmtId="0" fontId="0" fillId="33" borderId="10" xfId="0" applyFont="1" applyFill="1" applyBorder="1" applyAlignment="1">
      <alignment wrapText="1"/>
    </xf>
    <xf numFmtId="0" fontId="3" fillId="0" borderId="0" xfId="0" applyFont="1" applyAlignment="1">
      <alignment horizontal="center"/>
    </xf>
    <xf numFmtId="0" fontId="3" fillId="0" borderId="0" xfId="0" applyFont="1" applyBorder="1" applyAlignment="1">
      <alignment horizontal="center"/>
    </xf>
    <xf numFmtId="0" fontId="10" fillId="0" borderId="0" xfId="0" applyFont="1" applyBorder="1" applyAlignment="1">
      <alignment horizontal="left" wrapText="1"/>
    </xf>
    <xf numFmtId="0" fontId="0" fillId="0" borderId="10" xfId="0" applyFont="1" applyBorder="1" applyAlignment="1">
      <alignment vertical="center" wrapText="1"/>
    </xf>
    <xf numFmtId="0" fontId="0" fillId="0" borderId="10" xfId="0" applyFont="1" applyFill="1" applyBorder="1" applyAlignment="1">
      <alignment vertical="center" wrapText="1"/>
    </xf>
    <xf numFmtId="0" fontId="2" fillId="34" borderId="0" xfId="0" applyFont="1" applyFill="1" applyAlignment="1">
      <alignment/>
    </xf>
    <xf numFmtId="0" fontId="3" fillId="0" borderId="0" xfId="0" applyFont="1" applyAlignment="1">
      <alignment horizontal="left" wrapText="1"/>
    </xf>
    <xf numFmtId="0" fontId="0" fillId="0" borderId="0" xfId="0" applyBorder="1" applyAlignment="1">
      <alignment horizontal="center" wrapText="1"/>
    </xf>
    <xf numFmtId="0" fontId="2" fillId="33" borderId="10" xfId="0" applyFont="1" applyFill="1" applyBorder="1" applyAlignment="1">
      <alignment horizontal="left" wrapText="1"/>
    </xf>
    <xf numFmtId="0" fontId="2" fillId="33" borderId="10" xfId="0" applyFont="1" applyFill="1" applyBorder="1" applyAlignment="1">
      <alignment wrapText="1"/>
    </xf>
    <xf numFmtId="0" fontId="25" fillId="0" borderId="0" xfId="0" applyFont="1" applyAlignment="1">
      <alignment horizontal="left" indent="12"/>
    </xf>
    <xf numFmtId="0" fontId="0" fillId="0" borderId="0" xfId="0" applyFont="1" applyAlignment="1">
      <alignment horizontal="left" wrapText="1"/>
    </xf>
    <xf numFmtId="0" fontId="3" fillId="0" borderId="13" xfId="0" applyFont="1" applyFill="1" applyBorder="1" applyAlignment="1">
      <alignment horizontal="left" vertical="center" wrapText="1"/>
    </xf>
    <xf numFmtId="0" fontId="3" fillId="0" borderId="0" xfId="0" applyFont="1" applyFill="1" applyBorder="1" applyAlignment="1">
      <alignment horizontal="right" vertical="top"/>
    </xf>
    <xf numFmtId="0" fontId="12" fillId="35" borderId="10" xfId="69" applyFont="1" applyFill="1" applyBorder="1" applyAlignment="1">
      <alignment horizontal="center" wrapText="1"/>
      <protection/>
    </xf>
    <xf numFmtId="0" fontId="10" fillId="0" borderId="14" xfId="0" applyFont="1" applyFill="1" applyBorder="1" applyAlignment="1">
      <alignment horizontal="right" vertical="top"/>
    </xf>
    <xf numFmtId="0" fontId="5" fillId="0" borderId="0" xfId="0" applyFont="1" applyAlignment="1">
      <alignment horizontal="right"/>
    </xf>
    <xf numFmtId="0" fontId="3" fillId="0" borderId="10" xfId="0" applyFont="1" applyFill="1" applyBorder="1" applyAlignment="1">
      <alignment wrapText="1"/>
    </xf>
    <xf numFmtId="0" fontId="3" fillId="0" borderId="0" xfId="0" applyFont="1" applyFill="1" applyBorder="1" applyAlignment="1">
      <alignment wrapText="1"/>
    </xf>
    <xf numFmtId="0" fontId="5" fillId="0" borderId="13" xfId="0" applyFont="1" applyBorder="1" applyAlignment="1">
      <alignment horizontal="left"/>
    </xf>
    <xf numFmtId="0" fontId="0" fillId="0" borderId="13" xfId="0" applyBorder="1" applyAlignment="1">
      <alignment horizontal="center"/>
    </xf>
    <xf numFmtId="0" fontId="0" fillId="0" borderId="0" xfId="0" applyBorder="1" applyAlignment="1">
      <alignment horizontal="center"/>
    </xf>
    <xf numFmtId="0" fontId="6" fillId="0" borderId="0" xfId="0" applyFont="1" applyAlignment="1">
      <alignment horizontal="left" wrapText="1"/>
    </xf>
    <xf numFmtId="0" fontId="22" fillId="0" borderId="0" xfId="0" applyFont="1" applyAlignment="1">
      <alignment horizontal="left" wrapText="1"/>
    </xf>
    <xf numFmtId="3" fontId="0" fillId="33" borderId="10" xfId="0" applyNumberFormat="1" applyFill="1" applyBorder="1" applyAlignment="1">
      <alignment/>
    </xf>
    <xf numFmtId="0" fontId="29" fillId="0" borderId="0" xfId="0" applyFont="1" applyAlignment="1">
      <alignment horizontal="right"/>
    </xf>
    <xf numFmtId="0" fontId="22" fillId="0" borderId="0" xfId="0" applyFont="1" applyAlignment="1">
      <alignment horizontal="right" vertical="center" indent="1"/>
    </xf>
    <xf numFmtId="0" fontId="22" fillId="0" borderId="0" xfId="0" applyFont="1" applyAlignment="1">
      <alignment horizontal="right" vertical="center" wrapText="1" indent="1"/>
    </xf>
    <xf numFmtId="0" fontId="0" fillId="0" borderId="15" xfId="0" applyBorder="1" applyAlignment="1">
      <alignment horizontal="center"/>
    </xf>
    <xf numFmtId="0" fontId="0" fillId="0" borderId="16" xfId="0" applyBorder="1" applyAlignment="1">
      <alignment horizontal="center"/>
    </xf>
    <xf numFmtId="0" fontId="0" fillId="0" borderId="0" xfId="0" applyAlignment="1" applyProtection="1">
      <alignment/>
      <protection locked="0"/>
    </xf>
    <xf numFmtId="0" fontId="0" fillId="0" borderId="15" xfId="0" applyBorder="1" applyAlignment="1">
      <alignment horizontal="left"/>
    </xf>
    <xf numFmtId="0" fontId="0" fillId="0" borderId="16" xfId="0" applyBorder="1" applyAlignment="1">
      <alignment horizontal="left"/>
    </xf>
    <xf numFmtId="0" fontId="0" fillId="0" borderId="15" xfId="0" applyFont="1" applyBorder="1" applyAlignment="1">
      <alignment/>
    </xf>
    <xf numFmtId="0" fontId="0" fillId="0" borderId="16" xfId="0" applyFont="1" applyBorder="1" applyAlignment="1">
      <alignment/>
    </xf>
    <xf numFmtId="0" fontId="3" fillId="0" borderId="17" xfId="0" applyFont="1" applyFill="1" applyBorder="1" applyAlignment="1">
      <alignment wrapText="1"/>
    </xf>
    <xf numFmtId="0" fontId="3" fillId="0" borderId="18" xfId="0" applyFont="1" applyFill="1" applyBorder="1" applyAlignment="1">
      <alignment wrapText="1"/>
    </xf>
    <xf numFmtId="0" fontId="3" fillId="0" borderId="13" xfId="0" applyFont="1" applyFill="1" applyBorder="1" applyAlignment="1">
      <alignment wrapText="1"/>
    </xf>
    <xf numFmtId="0" fontId="10" fillId="0" borderId="0" xfId="0" applyFont="1" applyFill="1" applyBorder="1" applyAlignment="1">
      <alignment horizontal="left" wrapText="1"/>
    </xf>
    <xf numFmtId="0" fontId="2" fillId="0" borderId="15" xfId="0" applyFont="1" applyBorder="1" applyAlignment="1">
      <alignment/>
    </xf>
    <xf numFmtId="0" fontId="2" fillId="0" borderId="16" xfId="0" applyFont="1" applyBorder="1" applyAlignment="1">
      <alignment/>
    </xf>
    <xf numFmtId="0" fontId="0" fillId="0" borderId="10" xfId="0" applyBorder="1" applyAlignment="1" applyProtection="1">
      <alignment/>
      <protection/>
    </xf>
    <xf numFmtId="0" fontId="0" fillId="0" borderId="19" xfId="0" applyFont="1" applyFill="1" applyBorder="1" applyAlignment="1">
      <alignment horizontal="right" vertical="top"/>
    </xf>
    <xf numFmtId="0" fontId="0" fillId="0" borderId="0" xfId="0" applyFont="1" applyAlignment="1" applyProtection="1">
      <alignment/>
      <protection hidden="1" locked="0"/>
    </xf>
    <xf numFmtId="0" fontId="0" fillId="0" borderId="0" xfId="0" applyAlignment="1" applyProtection="1">
      <alignment/>
      <protection hidden="1" locked="0"/>
    </xf>
    <xf numFmtId="9" fontId="0" fillId="0" borderId="10" xfId="75" applyFont="1" applyBorder="1" applyAlignment="1" applyProtection="1">
      <alignment/>
      <protection locked="0"/>
    </xf>
    <xf numFmtId="167" fontId="0" fillId="0" borderId="10" xfId="75" applyNumberFormat="1" applyFont="1" applyBorder="1" applyAlignment="1" applyProtection="1">
      <alignment/>
      <protection locked="0"/>
    </xf>
    <xf numFmtId="0" fontId="3" fillId="0" borderId="0" xfId="0" applyFont="1" applyFill="1" applyAlignment="1">
      <alignment horizontal="left" wrapText="1"/>
    </xf>
    <xf numFmtId="0" fontId="7" fillId="0" borderId="0" xfId="0" applyFont="1" applyBorder="1" applyAlignment="1" applyProtection="1">
      <alignment horizontal="left"/>
      <protection locked="0"/>
    </xf>
    <xf numFmtId="0" fontId="4" fillId="0" borderId="0" xfId="0" applyFont="1" applyFill="1" applyAlignment="1">
      <alignment horizontal="left" vertical="center" wrapText="1"/>
    </xf>
    <xf numFmtId="0" fontId="4" fillId="0" borderId="0" xfId="0" applyFont="1" applyFill="1" applyBorder="1" applyAlignment="1">
      <alignment horizontal="center"/>
    </xf>
    <xf numFmtId="0" fontId="4" fillId="0" borderId="0" xfId="0" applyFont="1" applyFill="1" applyBorder="1" applyAlignment="1">
      <alignment horizontal="center" wrapText="1"/>
    </xf>
    <xf numFmtId="0" fontId="0" fillId="0" borderId="0" xfId="0" applyFont="1" applyFill="1" applyBorder="1" applyAlignment="1">
      <alignment/>
    </xf>
    <xf numFmtId="0" fontId="0" fillId="0" borderId="0" xfId="0" applyFont="1" applyFill="1" applyBorder="1" applyAlignment="1" applyProtection="1">
      <alignment horizontal="left"/>
      <protection locked="0"/>
    </xf>
    <xf numFmtId="0" fontId="4" fillId="0" borderId="0" xfId="0" applyFont="1" applyFill="1" applyAlignment="1">
      <alignment horizontal="left" wrapText="1"/>
    </xf>
    <xf numFmtId="0" fontId="0" fillId="0" borderId="0" xfId="0" applyFont="1" applyFill="1" applyAlignment="1">
      <alignment horizontal="center"/>
    </xf>
    <xf numFmtId="0" fontId="2" fillId="0" borderId="0" xfId="0" applyFont="1" applyFill="1" applyAlignment="1">
      <alignment/>
    </xf>
    <xf numFmtId="0" fontId="0" fillId="0" borderId="0" xfId="0" applyFont="1" applyFill="1" applyAlignment="1">
      <alignment/>
    </xf>
    <xf numFmtId="9" fontId="0" fillId="0" borderId="0" xfId="75" applyFont="1" applyFill="1" applyBorder="1" applyAlignment="1" applyProtection="1">
      <alignment/>
      <protection locked="0"/>
    </xf>
    <xf numFmtId="9" fontId="0" fillId="0" borderId="0" xfId="75" applyFont="1" applyFill="1" applyBorder="1" applyAlignment="1">
      <alignment/>
    </xf>
    <xf numFmtId="0" fontId="0" fillId="0" borderId="0" xfId="0" applyFont="1" applyFill="1" applyBorder="1" applyAlignment="1" applyProtection="1">
      <alignment horizontal="left" wrapText="1"/>
      <protection locked="0"/>
    </xf>
    <xf numFmtId="0" fontId="5" fillId="0" borderId="0" xfId="0" applyFont="1" applyFill="1" applyAlignment="1">
      <alignment horizontal="center" wrapText="1"/>
    </xf>
    <xf numFmtId="0" fontId="0" fillId="0" borderId="0" xfId="0" applyFill="1" applyBorder="1" applyAlignment="1" applyProtection="1">
      <alignment horizontal="left"/>
      <protection locked="0"/>
    </xf>
    <xf numFmtId="0" fontId="2" fillId="0" borderId="0" xfId="0" applyFont="1" applyFill="1" applyAlignment="1">
      <alignment vertical="center" wrapText="1"/>
    </xf>
    <xf numFmtId="0" fontId="3" fillId="0" borderId="0" xfId="0" applyFont="1" applyFill="1" applyBorder="1" applyAlignment="1" applyProtection="1">
      <alignment horizontal="center" wrapText="1"/>
      <protection locked="0"/>
    </xf>
    <xf numFmtId="0" fontId="2" fillId="0" borderId="0" xfId="0" applyFont="1" applyAlignment="1" applyProtection="1">
      <alignment/>
      <protection/>
    </xf>
    <xf numFmtId="0" fontId="0" fillId="0" borderId="0" xfId="0" applyAlignment="1" applyProtection="1">
      <alignment/>
      <protection/>
    </xf>
    <xf numFmtId="0" fontId="6" fillId="0" borderId="0" xfId="0" applyFont="1" applyBorder="1" applyAlignment="1" applyProtection="1">
      <alignment horizontal="left" wrapText="1"/>
      <protection/>
    </xf>
    <xf numFmtId="0" fontId="0" fillId="34" borderId="19" xfId="0" applyFill="1" applyBorder="1" applyAlignment="1" applyProtection="1">
      <alignment/>
      <protection/>
    </xf>
    <xf numFmtId="0" fontId="0" fillId="34" borderId="20" xfId="0" applyFill="1" applyBorder="1" applyAlignment="1" applyProtection="1">
      <alignment/>
      <protection/>
    </xf>
    <xf numFmtId="0" fontId="4" fillId="34" borderId="11" xfId="0" applyFont="1" applyFill="1" applyBorder="1" applyAlignment="1" applyProtection="1">
      <alignment horizontal="center" vertical="center" wrapText="1"/>
      <protection/>
    </xf>
    <xf numFmtId="0" fontId="0" fillId="33" borderId="10" xfId="0" applyFill="1" applyBorder="1" applyAlignment="1" applyProtection="1">
      <alignment/>
      <protection/>
    </xf>
    <xf numFmtId="0" fontId="30" fillId="0" borderId="0" xfId="0" applyFont="1" applyAlignment="1">
      <alignment/>
    </xf>
    <xf numFmtId="0" fontId="31" fillId="0" borderId="0" xfId="0" applyFont="1" applyAlignment="1">
      <alignment/>
    </xf>
    <xf numFmtId="0" fontId="0" fillId="0" borderId="0" xfId="42" applyNumberFormat="1" applyFont="1" applyFill="1" applyBorder="1" applyAlignment="1">
      <alignment/>
    </xf>
    <xf numFmtId="0" fontId="24" fillId="0" borderId="0" xfId="0" applyFont="1" applyAlignment="1">
      <alignment/>
    </xf>
    <xf numFmtId="0" fontId="0" fillId="0" borderId="0" xfId="0" applyFont="1" applyFill="1" applyBorder="1" applyAlignment="1">
      <alignment wrapText="1"/>
    </xf>
    <xf numFmtId="0" fontId="0" fillId="0" borderId="0" xfId="0" applyFill="1" applyAlignment="1">
      <alignment wrapText="1"/>
    </xf>
    <xf numFmtId="0" fontId="24" fillId="0" borderId="0" xfId="0" applyFont="1" applyFill="1" applyBorder="1" applyAlignment="1">
      <alignment/>
    </xf>
    <xf numFmtId="0" fontId="24" fillId="0" borderId="0" xfId="0" applyNumberFormat="1" applyFont="1" applyFill="1" applyBorder="1" applyAlignment="1">
      <alignment/>
    </xf>
    <xf numFmtId="0" fontId="24" fillId="0" borderId="0" xfId="0" applyFont="1" applyAlignment="1">
      <alignment horizontal="left"/>
    </xf>
    <xf numFmtId="0" fontId="3" fillId="0" borderId="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2" fillId="0" borderId="0" xfId="63" applyFont="1" applyAlignment="1">
      <alignment horizontal="left" vertical="top"/>
      <protection/>
    </xf>
    <xf numFmtId="0" fontId="25" fillId="0" borderId="0" xfId="63" applyFont="1" applyAlignment="1">
      <alignment vertical="top"/>
      <protection/>
    </xf>
    <xf numFmtId="0" fontId="19" fillId="0" borderId="0" xfId="62">
      <alignment/>
      <protection/>
    </xf>
    <xf numFmtId="0" fontId="30" fillId="0" borderId="0" xfId="62" applyFont="1">
      <alignment/>
      <protection/>
    </xf>
    <xf numFmtId="0" fontId="33" fillId="0" borderId="0" xfId="63" applyFont="1" applyAlignment="1">
      <alignment horizontal="left" vertical="top"/>
      <protection/>
    </xf>
    <xf numFmtId="0" fontId="25" fillId="0" borderId="0" xfId="63" applyFont="1">
      <alignment/>
      <protection/>
    </xf>
    <xf numFmtId="0" fontId="2" fillId="0" borderId="0" xfId="63" applyFont="1" applyAlignment="1">
      <alignment wrapText="1"/>
      <protection/>
    </xf>
    <xf numFmtId="0" fontId="25" fillId="0" borderId="0" xfId="63" applyFont="1" applyAlignment="1">
      <alignment wrapText="1"/>
      <protection/>
    </xf>
    <xf numFmtId="0" fontId="0" fillId="0" borderId="0" xfId="63" applyFont="1" applyBorder="1" applyAlignment="1">
      <alignment/>
      <protection/>
    </xf>
    <xf numFmtId="0" fontId="25" fillId="0" borderId="0" xfId="63" applyFont="1" applyBorder="1">
      <alignment/>
      <protection/>
    </xf>
    <xf numFmtId="0" fontId="0" fillId="0" borderId="0" xfId="63" applyFont="1" applyBorder="1" applyAlignment="1">
      <alignment horizontal="left"/>
      <protection/>
    </xf>
    <xf numFmtId="0" fontId="25" fillId="0" borderId="0" xfId="63" applyFont="1" applyBorder="1" applyAlignment="1">
      <alignment horizontal="center"/>
      <protection/>
    </xf>
    <xf numFmtId="0" fontId="25" fillId="0" borderId="0" xfId="63" applyFont="1" applyAlignment="1">
      <alignment horizontal="left"/>
      <protection/>
    </xf>
    <xf numFmtId="0" fontId="0" fillId="0" borderId="0" xfId="63" applyFont="1" applyBorder="1" applyAlignment="1">
      <alignment horizontal="right"/>
      <protection/>
    </xf>
    <xf numFmtId="0" fontId="3" fillId="0" borderId="0" xfId="63" applyFont="1" applyBorder="1">
      <alignment/>
      <protection/>
    </xf>
    <xf numFmtId="0" fontId="33" fillId="0" borderId="0" xfId="63" applyFont="1" applyBorder="1">
      <alignment/>
      <protection/>
    </xf>
    <xf numFmtId="0" fontId="4" fillId="0" borderId="0" xfId="63" applyFont="1" applyBorder="1">
      <alignment/>
      <protection/>
    </xf>
    <xf numFmtId="0" fontId="3" fillId="0" borderId="0" xfId="63" applyFont="1">
      <alignment/>
      <protection/>
    </xf>
    <xf numFmtId="0" fontId="3" fillId="0" borderId="10" xfId="63" applyFont="1" applyBorder="1">
      <alignment/>
      <protection/>
    </xf>
    <xf numFmtId="0" fontId="3" fillId="0" borderId="0" xfId="63" applyFont="1" applyAlignment="1">
      <alignment vertical="top"/>
      <protection/>
    </xf>
    <xf numFmtId="0" fontId="34" fillId="0" borderId="0" xfId="62" applyFont="1">
      <alignment/>
      <protection/>
    </xf>
    <xf numFmtId="0" fontId="3" fillId="36" borderId="17" xfId="63" applyFont="1" applyFill="1" applyBorder="1">
      <alignment/>
      <protection/>
    </xf>
    <xf numFmtId="0" fontId="3" fillId="0" borderId="17" xfId="63" applyFont="1" applyBorder="1">
      <alignment/>
      <protection/>
    </xf>
    <xf numFmtId="0" fontId="4" fillId="36" borderId="13" xfId="63" applyFont="1" applyFill="1" applyBorder="1">
      <alignment/>
      <protection/>
    </xf>
    <xf numFmtId="0" fontId="5" fillId="0" borderId="10" xfId="63" applyFont="1" applyBorder="1" applyAlignment="1">
      <alignment horizontal="center" wrapText="1"/>
      <protection/>
    </xf>
    <xf numFmtId="0" fontId="5" fillId="0" borderId="13" xfId="63" applyFont="1" applyBorder="1">
      <alignment/>
      <protection/>
    </xf>
    <xf numFmtId="0" fontId="5" fillId="0" borderId="13" xfId="63" applyFont="1" applyBorder="1" applyAlignment="1">
      <alignment horizontal="center" wrapText="1"/>
      <protection/>
    </xf>
    <xf numFmtId="0" fontId="5" fillId="0" borderId="0" xfId="63" applyFont="1" applyBorder="1" applyAlignment="1">
      <alignment horizontal="center" wrapText="1"/>
      <protection/>
    </xf>
    <xf numFmtId="0" fontId="5" fillId="0" borderId="0" xfId="63" applyFont="1">
      <alignment/>
      <protection/>
    </xf>
    <xf numFmtId="0" fontId="5" fillId="0" borderId="0" xfId="63" applyFont="1" applyBorder="1">
      <alignment/>
      <protection/>
    </xf>
    <xf numFmtId="0" fontId="5" fillId="0" borderId="18" xfId="63" applyFont="1" applyBorder="1">
      <alignment/>
      <protection/>
    </xf>
    <xf numFmtId="0" fontId="5" fillId="0" borderId="13" xfId="63" applyFont="1" applyBorder="1" applyAlignment="1">
      <alignment/>
      <protection/>
    </xf>
    <xf numFmtId="0" fontId="5" fillId="0" borderId="0" xfId="63" applyFont="1" applyBorder="1" applyAlignment="1">
      <alignment/>
      <protection/>
    </xf>
    <xf numFmtId="0" fontId="5" fillId="0" borderId="0" xfId="63" applyFont="1" applyBorder="1" applyAlignment="1">
      <alignment horizontal="center"/>
      <protection/>
    </xf>
    <xf numFmtId="0" fontId="5" fillId="0" borderId="14" xfId="63" applyFont="1" applyBorder="1">
      <alignment/>
      <protection/>
    </xf>
    <xf numFmtId="0" fontId="5" fillId="0" borderId="16" xfId="63" applyFont="1" applyBorder="1" applyAlignment="1">
      <alignment/>
      <protection/>
    </xf>
    <xf numFmtId="0" fontId="5" fillId="0" borderId="0" xfId="63" applyFont="1" applyBorder="1" applyAlignment="1">
      <alignment horizontal="left"/>
      <protection/>
    </xf>
    <xf numFmtId="0" fontId="5" fillId="0" borderId="16" xfId="63" applyFont="1" applyBorder="1">
      <alignment/>
      <protection/>
    </xf>
    <xf numFmtId="0" fontId="0" fillId="0" borderId="0" xfId="0" applyBorder="1" applyAlignment="1">
      <alignment horizontal="left"/>
    </xf>
    <xf numFmtId="0" fontId="2" fillId="0" borderId="0" xfId="65" applyFont="1">
      <alignment/>
      <protection/>
    </xf>
    <xf numFmtId="0" fontId="0" fillId="0" borderId="0" xfId="65">
      <alignment/>
      <protection/>
    </xf>
    <xf numFmtId="0" fontId="6" fillId="0" borderId="0" xfId="65" applyFont="1" applyAlignment="1">
      <alignment horizontal="left" wrapText="1"/>
      <protection/>
    </xf>
    <xf numFmtId="0" fontId="0" fillId="0" borderId="10" xfId="65" applyFont="1" applyBorder="1">
      <alignment/>
      <protection/>
    </xf>
    <xf numFmtId="0" fontId="0" fillId="0" borderId="13" xfId="65" applyBorder="1" applyAlignment="1">
      <alignment horizontal="left"/>
      <protection/>
    </xf>
    <xf numFmtId="0" fontId="0" fillId="0" borderId="0" xfId="65" applyBorder="1" applyAlignment="1">
      <alignment horizontal="left"/>
      <protection/>
    </xf>
    <xf numFmtId="0" fontId="0" fillId="0" borderId="0" xfId="65" applyBorder="1" applyAlignment="1">
      <alignment horizontal="center"/>
      <protection/>
    </xf>
    <xf numFmtId="0" fontId="0" fillId="0" borderId="0" xfId="65" applyBorder="1">
      <alignment/>
      <protection/>
    </xf>
    <xf numFmtId="0" fontId="0" fillId="0" borderId="10" xfId="65" applyBorder="1">
      <alignment/>
      <protection/>
    </xf>
    <xf numFmtId="0" fontId="0" fillId="0" borderId="16" xfId="65" applyBorder="1" applyAlignment="1">
      <alignment horizontal="center"/>
      <protection/>
    </xf>
    <xf numFmtId="0" fontId="0" fillId="0" borderId="16" xfId="65" applyBorder="1">
      <alignment/>
      <protection/>
    </xf>
    <xf numFmtId="0" fontId="3" fillId="0" borderId="0" xfId="65" applyFont="1" applyBorder="1">
      <alignment/>
      <protection/>
    </xf>
    <xf numFmtId="0" fontId="3" fillId="0" borderId="0" xfId="65" applyFont="1">
      <alignment/>
      <protection/>
    </xf>
    <xf numFmtId="0" fontId="4" fillId="34" borderId="10" xfId="65" applyFont="1" applyFill="1" applyBorder="1" applyAlignment="1">
      <alignment horizontal="center" wrapText="1"/>
      <protection/>
    </xf>
    <xf numFmtId="0" fontId="0" fillId="0" borderId="19" xfId="65" applyFill="1" applyBorder="1" applyAlignment="1">
      <alignment/>
      <protection/>
    </xf>
    <xf numFmtId="0" fontId="0" fillId="0" borderId="0" xfId="65" applyFill="1">
      <alignment/>
      <protection/>
    </xf>
    <xf numFmtId="0" fontId="5" fillId="0" borderId="10" xfId="62" applyFont="1" applyFill="1" applyBorder="1" applyAlignment="1">
      <alignment wrapText="1"/>
      <protection/>
    </xf>
    <xf numFmtId="0" fontId="5" fillId="0" borderId="18" xfId="65" applyFont="1" applyBorder="1" applyAlignment="1">
      <alignment horizontal="left"/>
      <protection/>
    </xf>
    <xf numFmtId="0" fontId="5" fillId="0" borderId="0" xfId="65" applyFont="1" applyBorder="1" applyAlignment="1">
      <alignment horizontal="left"/>
      <protection/>
    </xf>
    <xf numFmtId="0" fontId="17" fillId="0" borderId="0" xfId="62" applyFont="1">
      <alignment/>
      <protection/>
    </xf>
    <xf numFmtId="0" fontId="3" fillId="0" borderId="0" xfId="65" applyFont="1">
      <alignment/>
      <protection/>
    </xf>
    <xf numFmtId="0" fontId="3" fillId="0" borderId="0" xfId="65" applyFont="1" applyBorder="1">
      <alignment/>
      <protection/>
    </xf>
    <xf numFmtId="0" fontId="34" fillId="0" borderId="0" xfId="62" applyFont="1" applyBorder="1" applyAlignment="1">
      <alignment horizontal="right"/>
      <protection/>
    </xf>
    <xf numFmtId="0" fontId="3" fillId="0" borderId="0" xfId="65" applyFont="1" applyAlignment="1">
      <alignment horizontal="right"/>
      <protection/>
    </xf>
    <xf numFmtId="0" fontId="16" fillId="0" borderId="0" xfId="62" applyFont="1" applyAlignment="1">
      <alignment horizontal="right"/>
      <protection/>
    </xf>
    <xf numFmtId="0" fontId="0" fillId="0" borderId="0" xfId="65" applyProtection="1">
      <alignment/>
      <protection locked="0"/>
    </xf>
    <xf numFmtId="0" fontId="34" fillId="0" borderId="0" xfId="62" applyFont="1" applyBorder="1" applyAlignment="1">
      <alignment horizontal="left"/>
      <protection/>
    </xf>
    <xf numFmtId="0" fontId="34" fillId="0" borderId="0" xfId="62" applyFont="1" applyBorder="1">
      <alignment/>
      <protection/>
    </xf>
    <xf numFmtId="0" fontId="16" fillId="0" borderId="0" xfId="62" applyFont="1" applyBorder="1">
      <alignment/>
      <protection/>
    </xf>
    <xf numFmtId="0" fontId="16" fillId="0" borderId="0" xfId="62" applyFont="1" applyBorder="1" applyAlignment="1">
      <alignment horizontal="right"/>
      <protection/>
    </xf>
    <xf numFmtId="0" fontId="16" fillId="0" borderId="0" xfId="62" applyFont="1" applyAlignment="1">
      <alignment horizontal="left" indent="1"/>
      <protection/>
    </xf>
    <xf numFmtId="0" fontId="19" fillId="0" borderId="0" xfId="62" applyBorder="1">
      <alignment/>
      <protection/>
    </xf>
    <xf numFmtId="164" fontId="24" fillId="0" borderId="0" xfId="62" applyNumberFormat="1" applyFont="1">
      <alignment/>
      <protection/>
    </xf>
    <xf numFmtId="0" fontId="5" fillId="0" borderId="0" xfId="65" applyFont="1">
      <alignment/>
      <protection/>
    </xf>
    <xf numFmtId="0" fontId="0" fillId="33" borderId="10" xfId="65" applyFill="1" applyBorder="1">
      <alignment/>
      <protection/>
    </xf>
    <xf numFmtId="0" fontId="11" fillId="0" borderId="0" xfId="65" applyFont="1">
      <alignment/>
      <protection/>
    </xf>
    <xf numFmtId="0" fontId="6" fillId="0" borderId="0" xfId="65" applyFont="1">
      <alignment/>
      <protection/>
    </xf>
    <xf numFmtId="0" fontId="2" fillId="0" borderId="0" xfId="71" applyFont="1" applyAlignment="1">
      <alignment horizontal="left"/>
      <protection/>
    </xf>
    <xf numFmtId="0" fontId="0" fillId="0" borderId="0" xfId="71">
      <alignment/>
      <protection/>
    </xf>
    <xf numFmtId="0" fontId="3" fillId="0" borderId="0" xfId="71" applyFont="1">
      <alignment/>
      <protection/>
    </xf>
    <xf numFmtId="0" fontId="9" fillId="0" borderId="0" xfId="71" applyFont="1" applyAlignment="1">
      <alignment horizontal="left"/>
      <protection/>
    </xf>
    <xf numFmtId="0" fontId="9" fillId="0" borderId="0" xfId="71" applyFont="1">
      <alignment/>
      <protection/>
    </xf>
    <xf numFmtId="0" fontId="10" fillId="0" borderId="0" xfId="71" applyFont="1" applyAlignment="1">
      <alignment wrapText="1"/>
      <protection/>
    </xf>
    <xf numFmtId="0" fontId="3" fillId="0" borderId="0" xfId="71" applyFont="1" applyAlignment="1">
      <alignment/>
      <protection/>
    </xf>
    <xf numFmtId="0" fontId="0" fillId="0" borderId="0" xfId="71" applyFont="1" applyAlignment="1">
      <alignment horizontal="left"/>
      <protection/>
    </xf>
    <xf numFmtId="0" fontId="0" fillId="0" borderId="0" xfId="71" applyBorder="1" applyAlignment="1">
      <alignment/>
      <protection/>
    </xf>
    <xf numFmtId="0" fontId="0" fillId="0" borderId="0" xfId="71" applyBorder="1">
      <alignment/>
      <protection/>
    </xf>
    <xf numFmtId="0" fontId="0" fillId="0" borderId="0" xfId="71" applyFill="1" applyBorder="1">
      <alignment/>
      <protection/>
    </xf>
    <xf numFmtId="0" fontId="3" fillId="0" borderId="0" xfId="71" applyFont="1" applyFill="1" applyBorder="1" applyAlignment="1">
      <alignment horizontal="left" wrapText="1"/>
      <protection/>
    </xf>
    <xf numFmtId="0" fontId="0" fillId="0" borderId="0" xfId="71" applyFill="1" applyBorder="1" applyAlignment="1">
      <alignment/>
      <protection/>
    </xf>
    <xf numFmtId="0" fontId="3" fillId="0" borderId="0" xfId="71" applyFont="1" applyFill="1" applyBorder="1" applyAlignment="1">
      <alignment horizontal="right" vertical="top"/>
      <protection/>
    </xf>
    <xf numFmtId="0" fontId="4" fillId="0" borderId="0" xfId="62" applyFont="1" applyBorder="1">
      <alignment/>
      <protection/>
    </xf>
    <xf numFmtId="0" fontId="2" fillId="0" borderId="0" xfId="62" applyFont="1">
      <alignment/>
      <protection/>
    </xf>
    <xf numFmtId="0" fontId="0" fillId="0" borderId="0" xfId="71" applyProtection="1">
      <alignment/>
      <protection locked="0"/>
    </xf>
    <xf numFmtId="0" fontId="5" fillId="0" borderId="0" xfId="71" applyFont="1" applyFill="1" applyBorder="1" applyAlignment="1">
      <alignment horizontal="left"/>
      <protection/>
    </xf>
    <xf numFmtId="0" fontId="0" fillId="0" borderId="0" xfId="71" applyBorder="1" applyAlignment="1">
      <alignment horizontal="center"/>
      <protection/>
    </xf>
    <xf numFmtId="0" fontId="7" fillId="0" borderId="0" xfId="71" applyFont="1" applyAlignment="1">
      <alignment horizontal="left" wrapText="1"/>
      <protection/>
    </xf>
    <xf numFmtId="0" fontId="35" fillId="0" borderId="0" xfId="62" applyFont="1">
      <alignment/>
      <protection/>
    </xf>
    <xf numFmtId="0" fontId="36" fillId="0" borderId="0" xfId="62" applyFont="1">
      <alignment/>
      <protection/>
    </xf>
    <xf numFmtId="0" fontId="36" fillId="0" borderId="0" xfId="62" applyFont="1" applyAlignment="1">
      <alignment wrapText="1"/>
      <protection/>
    </xf>
    <xf numFmtId="0" fontId="0" fillId="0" borderId="0" xfId="71" applyAlignment="1">
      <alignment wrapText="1"/>
      <protection/>
    </xf>
    <xf numFmtId="0" fontId="0" fillId="0" borderId="0" xfId="71" applyAlignment="1">
      <alignment horizontal="left"/>
      <protection/>
    </xf>
    <xf numFmtId="0" fontId="39" fillId="0" borderId="0" xfId="62" applyFont="1">
      <alignment/>
      <protection/>
    </xf>
    <xf numFmtId="0" fontId="40" fillId="0" borderId="0" xfId="62" applyFont="1">
      <alignment/>
      <protection/>
    </xf>
    <xf numFmtId="0" fontId="41" fillId="0" borderId="0" xfId="62" applyFont="1" applyAlignment="1">
      <alignment horizontal="center" vertical="center" wrapText="1"/>
      <protection/>
    </xf>
    <xf numFmtId="0" fontId="34" fillId="0" borderId="21" xfId="62" applyFont="1" applyBorder="1">
      <alignment/>
      <protection/>
    </xf>
    <xf numFmtId="0" fontId="20" fillId="0" borderId="0" xfId="62" applyFont="1" applyBorder="1" applyAlignment="1">
      <alignment horizontal="left" vertical="center" wrapText="1"/>
      <protection/>
    </xf>
    <xf numFmtId="0" fontId="19" fillId="0" borderId="0" xfId="62" applyFont="1">
      <alignment/>
      <protection/>
    </xf>
    <xf numFmtId="0" fontId="0" fillId="0" borderId="22" xfId="65" applyBorder="1">
      <alignment/>
      <protection/>
    </xf>
    <xf numFmtId="0" fontId="19" fillId="0" borderId="23" xfId="62" applyBorder="1">
      <alignment/>
      <protection/>
    </xf>
    <xf numFmtId="0" fontId="19" fillId="0" borderId="24" xfId="62" applyFont="1" applyBorder="1" applyAlignment="1">
      <alignment horizontal="center" vertical="center" wrapText="1"/>
      <protection/>
    </xf>
    <xf numFmtId="0" fontId="34" fillId="0" borderId="25" xfId="62" applyFont="1" applyBorder="1" applyAlignment="1">
      <alignment horizontal="center" vertical="center" wrapText="1"/>
      <protection/>
    </xf>
    <xf numFmtId="0" fontId="34" fillId="0" borderId="26" xfId="62" applyFont="1" applyBorder="1" applyAlignment="1">
      <alignment horizontal="center" vertical="center" wrapText="1"/>
      <protection/>
    </xf>
    <xf numFmtId="0" fontId="34" fillId="0" borderId="27" xfId="62" applyFont="1" applyBorder="1" applyAlignment="1">
      <alignment horizontal="center" vertical="center" wrapText="1"/>
      <protection/>
    </xf>
    <xf numFmtId="0" fontId="34" fillId="0" borderId="28" xfId="62" applyFont="1" applyFill="1" applyBorder="1" applyAlignment="1">
      <alignment horizontal="center" vertical="center" wrapText="1"/>
      <protection/>
    </xf>
    <xf numFmtId="0" fontId="19" fillId="0" borderId="0" xfId="62" applyFont="1" applyAlignment="1">
      <alignment horizontal="center" vertical="center" wrapText="1"/>
      <protection/>
    </xf>
    <xf numFmtId="0" fontId="42" fillId="0" borderId="21" xfId="62" applyFont="1" applyBorder="1">
      <alignment/>
      <protection/>
    </xf>
    <xf numFmtId="0" fontId="34" fillId="0" borderId="22" xfId="62" applyFont="1" applyBorder="1" quotePrefix="1">
      <alignment/>
      <protection/>
    </xf>
    <xf numFmtId="0" fontId="32" fillId="0" borderId="0" xfId="62" applyFont="1">
      <alignment/>
      <protection/>
    </xf>
    <xf numFmtId="0" fontId="34" fillId="0" borderId="22" xfId="62" applyFont="1" applyBorder="1">
      <alignment/>
      <protection/>
    </xf>
    <xf numFmtId="0" fontId="34" fillId="0" borderId="29" xfId="62" applyFont="1" applyBorder="1">
      <alignment/>
      <protection/>
    </xf>
    <xf numFmtId="0" fontId="19" fillId="33" borderId="30" xfId="62" applyFill="1" applyBorder="1">
      <alignment/>
      <protection/>
    </xf>
    <xf numFmtId="0" fontId="24" fillId="0" borderId="31" xfId="63" applyFont="1" applyBorder="1" applyAlignment="1">
      <alignment horizontal="left"/>
      <protection/>
    </xf>
    <xf numFmtId="0" fontId="24" fillId="0" borderId="32" xfId="62" applyFont="1" applyBorder="1">
      <alignment/>
      <protection/>
    </xf>
    <xf numFmtId="0" fontId="34" fillId="0" borderId="33" xfId="62" applyFont="1" applyBorder="1">
      <alignment/>
      <protection/>
    </xf>
    <xf numFmtId="0" fontId="42" fillId="0" borderId="21" xfId="62" applyFont="1" applyBorder="1" applyAlignment="1">
      <alignment horizontal="left"/>
      <protection/>
    </xf>
    <xf numFmtId="0" fontId="34" fillId="0" borderId="22" xfId="62" applyFont="1" applyBorder="1" applyAlignment="1">
      <alignment wrapText="1"/>
      <protection/>
    </xf>
    <xf numFmtId="0" fontId="19" fillId="0" borderId="0" xfId="62" applyBorder="1" applyProtection="1">
      <alignment/>
      <protection locked="0"/>
    </xf>
    <xf numFmtId="0" fontId="19" fillId="0" borderId="0" xfId="62" applyProtection="1">
      <alignment/>
      <protection locked="0"/>
    </xf>
    <xf numFmtId="0" fontId="19" fillId="0" borderId="0" xfId="62" applyBorder="1" applyAlignment="1">
      <alignment horizontal="center"/>
      <protection/>
    </xf>
    <xf numFmtId="0" fontId="19" fillId="0" borderId="0" xfId="62" applyBorder="1" applyAlignment="1">
      <alignment horizontal="right"/>
      <protection/>
    </xf>
    <xf numFmtId="0" fontId="18" fillId="0" borderId="0" xfId="62" applyFont="1">
      <alignment/>
      <protection/>
    </xf>
    <xf numFmtId="0" fontId="43" fillId="0" borderId="0" xfId="62" applyFont="1" applyBorder="1" applyAlignment="1">
      <alignment horizontal="center"/>
      <protection/>
    </xf>
    <xf numFmtId="0" fontId="19" fillId="0" borderId="0" xfId="62" applyBorder="1" applyAlignment="1">
      <alignment/>
      <protection/>
    </xf>
    <xf numFmtId="0" fontId="44" fillId="0" borderId="0" xfId="62" applyFont="1" applyBorder="1" applyAlignment="1">
      <alignment horizontal="center" vertical="center"/>
      <protection/>
    </xf>
    <xf numFmtId="0" fontId="41" fillId="0" borderId="0" xfId="62" applyFont="1" applyBorder="1" applyAlignment="1">
      <alignment horizontal="left" vertical="center"/>
      <protection/>
    </xf>
    <xf numFmtId="0" fontId="0" fillId="0" borderId="33" xfId="65" applyBorder="1">
      <alignment/>
      <protection/>
    </xf>
    <xf numFmtId="0" fontId="20" fillId="0" borderId="0" xfId="62" applyFont="1" applyBorder="1" applyAlignment="1">
      <alignment horizontal="center"/>
      <protection/>
    </xf>
    <xf numFmtId="0" fontId="34" fillId="0" borderId="34" xfId="62" applyFont="1" applyBorder="1" applyAlignment="1">
      <alignment horizontal="center" vertical="center" wrapText="1"/>
      <protection/>
    </xf>
    <xf numFmtId="0" fontId="34" fillId="0" borderId="35" xfId="62" applyFont="1" applyBorder="1" applyAlignment="1">
      <alignment horizontal="center" vertical="center" wrapText="1"/>
      <protection/>
    </xf>
    <xf numFmtId="0" fontId="34" fillId="0" borderId="30" xfId="62" applyFont="1" applyBorder="1" applyAlignment="1">
      <alignment horizontal="center" vertical="center" wrapText="1"/>
      <protection/>
    </xf>
    <xf numFmtId="0" fontId="45" fillId="0" borderId="21" xfId="62" applyFont="1" applyBorder="1">
      <alignment/>
      <protection/>
    </xf>
    <xf numFmtId="0" fontId="19" fillId="37" borderId="21" xfId="62" applyFill="1" applyBorder="1" applyAlignment="1">
      <alignment horizontal="center"/>
      <protection/>
    </xf>
    <xf numFmtId="0" fontId="34" fillId="0" borderId="22" xfId="62" applyFont="1" applyBorder="1">
      <alignment/>
      <protection/>
    </xf>
    <xf numFmtId="0" fontId="32" fillId="0" borderId="0" xfId="62" applyFont="1" applyBorder="1">
      <alignment/>
      <protection/>
    </xf>
    <xf numFmtId="0" fontId="34" fillId="0" borderId="29" xfId="62" applyFont="1" applyBorder="1">
      <alignment/>
      <protection/>
    </xf>
    <xf numFmtId="0" fontId="34" fillId="33" borderId="30" xfId="62" applyFont="1" applyFill="1" applyBorder="1">
      <alignment/>
      <protection/>
    </xf>
    <xf numFmtId="0" fontId="46" fillId="0" borderId="21" xfId="62" applyFont="1" applyBorder="1">
      <alignment/>
      <protection/>
    </xf>
    <xf numFmtId="0" fontId="34" fillId="0" borderId="36" xfId="62" applyFont="1" applyBorder="1">
      <alignment/>
      <protection/>
    </xf>
    <xf numFmtId="0" fontId="46" fillId="0" borderId="21" xfId="62" applyFont="1" applyBorder="1" applyAlignment="1">
      <alignment horizontal="left"/>
      <protection/>
    </xf>
    <xf numFmtId="0" fontId="34" fillId="0" borderId="22" xfId="62" applyFont="1" applyBorder="1" applyAlignment="1">
      <alignment wrapText="1"/>
      <protection/>
    </xf>
    <xf numFmtId="0" fontId="34" fillId="0" borderId="33" xfId="62" applyFont="1" applyBorder="1">
      <alignment/>
      <protection/>
    </xf>
    <xf numFmtId="0" fontId="34" fillId="0" borderId="37" xfId="62" applyFont="1" applyBorder="1">
      <alignment/>
      <protection/>
    </xf>
    <xf numFmtId="0" fontId="34" fillId="0" borderId="32" xfId="62" applyFont="1" applyBorder="1">
      <alignment/>
      <protection/>
    </xf>
    <xf numFmtId="0" fontId="19" fillId="0" borderId="38" xfId="62" applyBorder="1" applyAlignment="1">
      <alignment horizontal="left" wrapText="1"/>
      <protection/>
    </xf>
    <xf numFmtId="0" fontId="19" fillId="0" borderId="39" xfId="62" applyBorder="1" applyAlignment="1">
      <alignment horizontal="center"/>
      <protection/>
    </xf>
    <xf numFmtId="0" fontId="19" fillId="0" borderId="40" xfId="62" applyBorder="1" applyAlignment="1">
      <alignment horizontal="center"/>
      <protection/>
    </xf>
    <xf numFmtId="0" fontId="19" fillId="0" borderId="12" xfId="62" applyBorder="1" applyAlignment="1">
      <alignment horizontal="center"/>
      <protection/>
    </xf>
    <xf numFmtId="0" fontId="34" fillId="0" borderId="40" xfId="62" applyFont="1" applyBorder="1" applyAlignment="1">
      <alignment horizontal="center"/>
      <protection/>
    </xf>
    <xf numFmtId="0" fontId="19" fillId="0" borderId="12" xfId="62" applyBorder="1" applyAlignment="1">
      <alignment/>
      <protection/>
    </xf>
    <xf numFmtId="0" fontId="19" fillId="0" borderId="12" xfId="62" applyBorder="1">
      <alignment/>
      <protection/>
    </xf>
    <xf numFmtId="0" fontId="46" fillId="0" borderId="40" xfId="62" applyFont="1" applyBorder="1">
      <alignment/>
      <protection/>
    </xf>
    <xf numFmtId="0" fontId="34" fillId="0" borderId="41" xfId="62" applyFont="1" applyBorder="1" applyAlignment="1">
      <alignment wrapText="1"/>
      <protection/>
    </xf>
    <xf numFmtId="0" fontId="19" fillId="0" borderId="10" xfId="62" applyBorder="1" applyAlignment="1">
      <alignment horizontal="center"/>
      <protection/>
    </xf>
    <xf numFmtId="0" fontId="34" fillId="0" borderId="42" xfId="62" applyFont="1" applyBorder="1" applyAlignment="1">
      <alignment wrapText="1"/>
      <protection/>
    </xf>
    <xf numFmtId="0" fontId="19" fillId="0" borderId="0" xfId="62" applyBorder="1" applyAlignment="1">
      <alignment horizontal="left"/>
      <protection/>
    </xf>
    <xf numFmtId="0" fontId="34" fillId="0" borderId="0" xfId="62" applyFont="1" applyBorder="1" applyAlignment="1">
      <alignment horizontal="right"/>
      <protection/>
    </xf>
    <xf numFmtId="0" fontId="31" fillId="0" borderId="0" xfId="62" applyFont="1">
      <alignment/>
      <protection/>
    </xf>
    <xf numFmtId="0" fontId="20" fillId="0" borderId="0" xfId="62" applyFont="1" applyBorder="1" applyAlignment="1">
      <alignment horizontal="left"/>
      <protection/>
    </xf>
    <xf numFmtId="0" fontId="34" fillId="0" borderId="21" xfId="62" applyFont="1" applyBorder="1" applyAlignment="1">
      <alignment horizontal="left" vertical="center" wrapText="1"/>
      <protection/>
    </xf>
    <xf numFmtId="0" fontId="34" fillId="0" borderId="0" xfId="62" applyFont="1" applyBorder="1" applyAlignment="1">
      <alignment horizontal="left" vertical="center" wrapText="1"/>
      <protection/>
    </xf>
    <xf numFmtId="0" fontId="46" fillId="0" borderId="10" xfId="62" applyFont="1" applyBorder="1" applyAlignment="1">
      <alignment horizontal="center"/>
      <protection/>
    </xf>
    <xf numFmtId="0" fontId="46" fillId="0" borderId="43" xfId="62" applyFont="1" applyBorder="1" applyAlignment="1">
      <alignment horizontal="center"/>
      <protection/>
    </xf>
    <xf numFmtId="0" fontId="20" fillId="33" borderId="33" xfId="62" applyFont="1" applyFill="1" applyBorder="1">
      <alignment/>
      <protection/>
    </xf>
    <xf numFmtId="0" fontId="20" fillId="38" borderId="0" xfId="62" applyFont="1" applyFill="1" applyBorder="1">
      <alignment/>
      <protection/>
    </xf>
    <xf numFmtId="0" fontId="19" fillId="38" borderId="0" xfId="62" applyFont="1" applyFill="1" applyBorder="1">
      <alignment/>
      <protection/>
    </xf>
    <xf numFmtId="0" fontId="19" fillId="0" borderId="41" xfId="62" applyFont="1" applyBorder="1" quotePrefix="1">
      <alignment/>
      <protection/>
    </xf>
    <xf numFmtId="10" fontId="19" fillId="33" borderId="10" xfId="62" applyNumberFormat="1" applyFont="1" applyFill="1" applyBorder="1">
      <alignment/>
      <protection/>
    </xf>
    <xf numFmtId="10" fontId="19" fillId="33" borderId="43" xfId="62" applyNumberFormat="1" applyFont="1" applyFill="1" applyBorder="1">
      <alignment/>
      <protection/>
    </xf>
    <xf numFmtId="0" fontId="19" fillId="0" borderId="41" xfId="62" applyFont="1" applyBorder="1">
      <alignment/>
      <protection/>
    </xf>
    <xf numFmtId="0" fontId="19" fillId="0" borderId="42" xfId="62" applyFont="1" applyBorder="1">
      <alignment/>
      <protection/>
    </xf>
    <xf numFmtId="0" fontId="47" fillId="0" borderId="0" xfId="63" applyFont="1" applyBorder="1" applyAlignment="1">
      <alignment horizontal="left"/>
      <protection/>
    </xf>
    <xf numFmtId="0" fontId="24" fillId="0" borderId="0" xfId="62" applyFont="1" applyBorder="1">
      <alignment/>
      <protection/>
    </xf>
    <xf numFmtId="0" fontId="47" fillId="0" borderId="0" xfId="62" applyFont="1" applyBorder="1">
      <alignment/>
      <protection/>
    </xf>
    <xf numFmtId="0" fontId="19" fillId="0" borderId="41" xfId="62" applyFont="1" applyBorder="1" applyAlignment="1">
      <alignment wrapText="1"/>
      <protection/>
    </xf>
    <xf numFmtId="0" fontId="24" fillId="0" borderId="0" xfId="63" applyFont="1" applyBorder="1" applyAlignment="1">
      <alignment horizontal="left"/>
      <protection/>
    </xf>
    <xf numFmtId="10" fontId="18" fillId="0" borderId="0" xfId="62" applyNumberFormat="1" applyFont="1" applyBorder="1">
      <alignment/>
      <protection/>
    </xf>
    <xf numFmtId="0" fontId="19" fillId="0" borderId="0" xfId="62" applyFont="1" applyBorder="1">
      <alignment/>
      <protection/>
    </xf>
    <xf numFmtId="10" fontId="19" fillId="0" borderId="0" xfId="62" applyNumberFormat="1" applyFont="1" applyBorder="1">
      <alignment/>
      <protection/>
    </xf>
    <xf numFmtId="0" fontId="19" fillId="0" borderId="0" xfId="62" applyFont="1" applyProtection="1">
      <alignment/>
      <protection locked="0"/>
    </xf>
    <xf numFmtId="0" fontId="3" fillId="0" borderId="10" xfId="71" applyFont="1" applyFill="1" applyBorder="1" applyAlignment="1">
      <alignment horizontal="right" vertical="top"/>
      <protection/>
    </xf>
    <xf numFmtId="0" fontId="5" fillId="0" borderId="0" xfId="71" applyFont="1" applyBorder="1" applyAlignment="1">
      <alignment horizontal="center"/>
      <protection/>
    </xf>
    <xf numFmtId="0" fontId="0" fillId="39" borderId="44" xfId="67" applyFont="1" applyFill="1" applyBorder="1" applyAlignment="1">
      <alignment horizontal="center" wrapText="1"/>
      <protection/>
    </xf>
    <xf numFmtId="0" fontId="0" fillId="40" borderId="44" xfId="67" applyFont="1" applyFill="1" applyBorder="1" applyAlignment="1">
      <alignment horizontal="center" wrapText="1"/>
      <protection/>
    </xf>
    <xf numFmtId="0" fontId="3" fillId="0" borderId="0" xfId="71" applyFont="1" applyFill="1" applyBorder="1" applyAlignment="1">
      <alignment horizontal="left"/>
      <protection/>
    </xf>
    <xf numFmtId="3" fontId="0" fillId="0" borderId="45" xfId="67" applyNumberFormat="1" applyFont="1" applyFill="1" applyBorder="1" applyAlignment="1">
      <alignment horizontal="right" wrapText="1"/>
      <protection/>
    </xf>
    <xf numFmtId="168" fontId="0" fillId="0" borderId="45" xfId="67" applyNumberFormat="1" applyFont="1" applyFill="1" applyBorder="1" applyAlignment="1">
      <alignment horizontal="right" wrapText="1"/>
      <protection/>
    </xf>
    <xf numFmtId="4" fontId="0" fillId="0" borderId="45" xfId="67" applyNumberFormat="1" applyFont="1" applyFill="1" applyBorder="1" applyAlignment="1">
      <alignment horizontal="right" wrapText="1"/>
      <protection/>
    </xf>
    <xf numFmtId="0" fontId="0" fillId="0" borderId="29" xfId="65" applyBorder="1">
      <alignment/>
      <protection/>
    </xf>
    <xf numFmtId="0" fontId="19" fillId="0" borderId="42" xfId="62" applyFont="1" applyBorder="1" applyAlignment="1">
      <alignment horizontal="left" wrapText="1"/>
      <protection/>
    </xf>
    <xf numFmtId="0" fontId="48" fillId="0" borderId="10" xfId="62" applyFont="1" applyBorder="1" applyAlignment="1">
      <alignment vertical="top" wrapText="1"/>
      <protection/>
    </xf>
    <xf numFmtId="0" fontId="48" fillId="0" borderId="10" xfId="62" applyFont="1" applyBorder="1" applyAlignment="1">
      <alignment horizontal="center" vertical="top" wrapText="1"/>
      <protection/>
    </xf>
    <xf numFmtId="0" fontId="48" fillId="0" borderId="0" xfId="62" applyFont="1" applyBorder="1" applyAlignment="1">
      <alignment vertical="top"/>
      <protection/>
    </xf>
    <xf numFmtId="0" fontId="48" fillId="0" borderId="0" xfId="62" applyFont="1" applyBorder="1" applyAlignment="1">
      <alignment horizontal="center" vertical="top" wrapText="1"/>
      <protection/>
    </xf>
    <xf numFmtId="0" fontId="6" fillId="0" borderId="0" xfId="0" applyFont="1" applyAlignment="1">
      <alignment wrapText="1"/>
    </xf>
    <xf numFmtId="0" fontId="49" fillId="0" borderId="0" xfId="63" applyFont="1" applyAlignment="1">
      <alignment horizontal="left" vertical="top"/>
      <protection/>
    </xf>
    <xf numFmtId="0" fontId="2" fillId="0" borderId="17" xfId="63" applyFont="1" applyBorder="1" applyAlignment="1">
      <alignment horizontal="right"/>
      <protection/>
    </xf>
    <xf numFmtId="0" fontId="12" fillId="0" borderId="18" xfId="63" applyFont="1" applyBorder="1" applyAlignment="1">
      <alignment horizontal="right"/>
      <protection/>
    </xf>
    <xf numFmtId="0" fontId="5" fillId="0" borderId="46" xfId="63" applyFont="1" applyBorder="1">
      <alignment/>
      <protection/>
    </xf>
    <xf numFmtId="0" fontId="12" fillId="0" borderId="13" xfId="63" applyFont="1" applyBorder="1" applyAlignment="1">
      <alignment/>
      <protection/>
    </xf>
    <xf numFmtId="0" fontId="34" fillId="0" borderId="17" xfId="62" applyFont="1" applyBorder="1" applyAlignment="1">
      <alignment horizontal="left"/>
      <protection/>
    </xf>
    <xf numFmtId="0" fontId="25" fillId="0" borderId="18" xfId="63" applyFont="1" applyBorder="1">
      <alignment/>
      <protection/>
    </xf>
    <xf numFmtId="0" fontId="19" fillId="0" borderId="18" xfId="62" applyBorder="1">
      <alignment/>
      <protection/>
    </xf>
    <xf numFmtId="0" fontId="25" fillId="0" borderId="46" xfId="63" applyFont="1" applyBorder="1">
      <alignment/>
      <protection/>
    </xf>
    <xf numFmtId="0" fontId="0" fillId="0" borderId="16" xfId="0" applyFill="1" applyBorder="1" applyAlignment="1">
      <alignment horizontal="left"/>
    </xf>
    <xf numFmtId="0" fontId="0" fillId="0" borderId="0" xfId="0" applyNumberFormat="1" applyFill="1" applyBorder="1" applyAlignment="1">
      <alignment/>
    </xf>
    <xf numFmtId="0" fontId="0" fillId="0" borderId="15" xfId="0" applyFill="1" applyBorder="1" applyAlignment="1">
      <alignment horizontal="left"/>
    </xf>
    <xf numFmtId="0" fontId="24" fillId="0" borderId="0" xfId="0" applyFont="1" applyFill="1" applyAlignment="1">
      <alignment/>
    </xf>
    <xf numFmtId="0" fontId="0" fillId="0" borderId="0" xfId="0" applyFill="1" applyAlignment="1" applyProtection="1">
      <alignment/>
      <protection locked="0"/>
    </xf>
    <xf numFmtId="2" fontId="0" fillId="0" borderId="0" xfId="0" applyNumberFormat="1" applyFill="1" applyAlignment="1">
      <alignment/>
    </xf>
    <xf numFmtId="2" fontId="0" fillId="0" borderId="0" xfId="0" applyNumberFormat="1" applyFill="1" applyAlignment="1">
      <alignment horizontal="left"/>
    </xf>
    <xf numFmtId="0" fontId="0" fillId="0" borderId="0" xfId="0" applyFill="1" applyBorder="1" applyAlignment="1">
      <alignment horizontal="left"/>
    </xf>
    <xf numFmtId="0" fontId="0" fillId="0" borderId="0" xfId="0" applyFill="1" applyBorder="1" applyAlignment="1">
      <alignment/>
    </xf>
    <xf numFmtId="0" fontId="3" fillId="0" borderId="0" xfId="0" applyFont="1" applyFill="1" applyBorder="1" applyAlignment="1">
      <alignment/>
    </xf>
    <xf numFmtId="0" fontId="5" fillId="0" borderId="0" xfId="0" applyFont="1" applyFill="1" applyBorder="1" applyAlignment="1">
      <alignment/>
    </xf>
    <xf numFmtId="0" fontId="51" fillId="0" borderId="0" xfId="0" applyFont="1" applyAlignment="1" applyProtection="1">
      <alignment horizontal="right"/>
      <protection/>
    </xf>
    <xf numFmtId="0" fontId="3" fillId="0" borderId="0" xfId="0" applyFont="1" applyFill="1" applyAlignment="1">
      <alignment wrapText="1"/>
    </xf>
    <xf numFmtId="0" fontId="3" fillId="0" borderId="0" xfId="0" applyFont="1" applyFill="1" applyAlignment="1">
      <alignment horizontal="right" wrapText="1"/>
    </xf>
    <xf numFmtId="0" fontId="4" fillId="0" borderId="0" xfId="0" applyFont="1" applyFill="1" applyBorder="1" applyAlignment="1">
      <alignment/>
    </xf>
    <xf numFmtId="0" fontId="0" fillId="0" borderId="16" xfId="0" applyFill="1" applyBorder="1" applyAlignment="1">
      <alignment/>
    </xf>
    <xf numFmtId="0" fontId="6" fillId="0" borderId="0" xfId="0" applyFont="1" applyAlignment="1">
      <alignment horizontal="left"/>
    </xf>
    <xf numFmtId="0" fontId="24" fillId="0" borderId="32" xfId="62" applyFont="1" applyFill="1" applyBorder="1">
      <alignment/>
      <protection/>
    </xf>
    <xf numFmtId="0" fontId="19" fillId="0" borderId="47" xfId="62" applyFill="1" applyBorder="1" applyAlignment="1">
      <alignment horizontal="center"/>
      <protection/>
    </xf>
    <xf numFmtId="0" fontId="19" fillId="0" borderId="48" xfId="62" applyFill="1" applyBorder="1" applyAlignment="1">
      <alignment horizontal="center"/>
      <protection/>
    </xf>
    <xf numFmtId="0" fontId="19" fillId="0" borderId="48" xfId="62" applyFill="1" applyBorder="1">
      <alignment/>
      <protection/>
    </xf>
    <xf numFmtId="0" fontId="34" fillId="0" borderId="49" xfId="62" applyFont="1" applyBorder="1" applyAlignment="1">
      <alignment wrapText="1"/>
      <protection/>
    </xf>
    <xf numFmtId="0" fontId="19" fillId="0" borderId="50" xfId="62" applyBorder="1" applyAlignment="1">
      <alignment horizontal="center"/>
      <protection/>
    </xf>
    <xf numFmtId="0" fontId="19" fillId="0" borderId="39" xfId="62" applyFont="1" applyBorder="1" applyAlignment="1">
      <alignment horizontal="left"/>
      <protection/>
    </xf>
    <xf numFmtId="0" fontId="0" fillId="0" borderId="0" xfId="0" applyFill="1" applyBorder="1" applyAlignment="1" applyProtection="1">
      <alignment/>
      <protection locked="0"/>
    </xf>
    <xf numFmtId="0" fontId="24" fillId="0" borderId="0" xfId="62" applyFont="1" applyFill="1" applyBorder="1">
      <alignment/>
      <protection/>
    </xf>
    <xf numFmtId="0" fontId="19" fillId="0" borderId="24" xfId="62" applyFill="1" applyBorder="1">
      <alignment/>
      <protection/>
    </xf>
    <xf numFmtId="0" fontId="5" fillId="0" borderId="0" xfId="0" applyFont="1" applyBorder="1" applyAlignment="1">
      <alignment/>
    </xf>
    <xf numFmtId="0" fontId="12" fillId="0" borderId="17" xfId="63" applyFont="1" applyBorder="1" applyAlignment="1">
      <alignment/>
      <protection/>
    </xf>
    <xf numFmtId="0" fontId="5" fillId="0" borderId="18" xfId="63" applyFont="1" applyBorder="1" applyAlignment="1">
      <alignment/>
      <protection/>
    </xf>
    <xf numFmtId="0" fontId="5" fillId="0" borderId="18" xfId="63" applyFont="1" applyBorder="1" applyAlignment="1">
      <alignment horizontal="center"/>
      <protection/>
    </xf>
    <xf numFmtId="0" fontId="25" fillId="0" borderId="14" xfId="63" applyFont="1" applyBorder="1">
      <alignment/>
      <protection/>
    </xf>
    <xf numFmtId="0" fontId="4" fillId="0" borderId="13" xfId="63" applyFont="1" applyBorder="1">
      <alignment/>
      <protection/>
    </xf>
    <xf numFmtId="0" fontId="3" fillId="0" borderId="13" xfId="0" applyFont="1" applyBorder="1" applyAlignment="1">
      <alignment/>
    </xf>
    <xf numFmtId="0" fontId="5" fillId="0" borderId="13" xfId="0" applyFont="1" applyBorder="1" applyAlignment="1">
      <alignment/>
    </xf>
    <xf numFmtId="0" fontId="5" fillId="0" borderId="15" xfId="0" applyFont="1" applyBorder="1" applyAlignment="1">
      <alignment/>
    </xf>
    <xf numFmtId="0" fontId="5" fillId="0" borderId="16" xfId="0" applyFont="1" applyBorder="1" applyAlignment="1">
      <alignment/>
    </xf>
    <xf numFmtId="0" fontId="25" fillId="0" borderId="16" xfId="63" applyFont="1" applyBorder="1">
      <alignment/>
      <protection/>
    </xf>
    <xf numFmtId="0" fontId="25" fillId="0" borderId="51" xfId="63" applyFont="1" applyBorder="1">
      <alignment/>
      <protection/>
    </xf>
    <xf numFmtId="0" fontId="19" fillId="0" borderId="52" xfId="62" applyFont="1" applyBorder="1" applyAlignment="1">
      <alignment horizontal="center"/>
      <protection/>
    </xf>
    <xf numFmtId="0" fontId="0" fillId="0" borderId="10" xfId="0" applyFont="1" applyFill="1" applyBorder="1" applyAlignment="1">
      <alignment/>
    </xf>
    <xf numFmtId="9" fontId="5" fillId="0" borderId="16" xfId="75" applyFont="1" applyBorder="1" applyAlignment="1">
      <alignment horizontal="center"/>
    </xf>
    <xf numFmtId="0" fontId="4" fillId="33" borderId="10" xfId="63" applyFont="1" applyFill="1" applyBorder="1">
      <alignment/>
      <protection/>
    </xf>
    <xf numFmtId="3" fontId="5" fillId="0" borderId="10" xfId="63" applyNumberFormat="1" applyFont="1" applyBorder="1">
      <alignment/>
      <protection/>
    </xf>
    <xf numFmtId="3" fontId="5" fillId="36" borderId="17" xfId="63" applyNumberFormat="1" applyFont="1" applyFill="1" applyBorder="1">
      <alignment/>
      <protection/>
    </xf>
    <xf numFmtId="0" fontId="33" fillId="0" borderId="0" xfId="63" applyFont="1">
      <alignment/>
      <protection/>
    </xf>
    <xf numFmtId="0" fontId="10" fillId="0" borderId="0" xfId="63" applyFont="1">
      <alignment/>
      <protection/>
    </xf>
    <xf numFmtId="0" fontId="39" fillId="0" borderId="10" xfId="0" applyFont="1" applyBorder="1" applyAlignment="1">
      <alignment vertical="center" wrapText="1"/>
    </xf>
    <xf numFmtId="0" fontId="25" fillId="0" borderId="46" xfId="63" applyFont="1" applyBorder="1" applyAlignment="1">
      <alignment horizontal="center"/>
      <protection/>
    </xf>
    <xf numFmtId="0" fontId="50" fillId="0" borderId="13" xfId="63" applyFont="1" applyBorder="1">
      <alignment/>
      <protection/>
    </xf>
    <xf numFmtId="0" fontId="33" fillId="0" borderId="14" xfId="63" applyFont="1" applyBorder="1">
      <alignment/>
      <protection/>
    </xf>
    <xf numFmtId="0" fontId="5" fillId="0" borderId="19" xfId="63" applyFont="1" applyBorder="1" applyAlignment="1">
      <alignment horizontal="center" wrapText="1"/>
      <protection/>
    </xf>
    <xf numFmtId="0" fontId="3" fillId="0" borderId="13" xfId="63" applyFont="1" applyBorder="1">
      <alignment/>
      <protection/>
    </xf>
    <xf numFmtId="0" fontId="19" fillId="0" borderId="16" xfId="62" applyBorder="1">
      <alignment/>
      <protection/>
    </xf>
    <xf numFmtId="0" fontId="3" fillId="0" borderId="18" xfId="63" applyFont="1" applyBorder="1">
      <alignment/>
      <protection/>
    </xf>
    <xf numFmtId="0" fontId="49" fillId="0" borderId="0" xfId="63" applyFont="1" applyBorder="1" applyAlignment="1">
      <alignment horizontal="left" vertical="top"/>
      <protection/>
    </xf>
    <xf numFmtId="0" fontId="25" fillId="0" borderId="0" xfId="63" applyFont="1" applyBorder="1" applyAlignment="1">
      <alignment wrapText="1"/>
      <protection/>
    </xf>
    <xf numFmtId="0" fontId="0" fillId="0" borderId="13" xfId="63" applyFont="1" applyBorder="1" applyAlignment="1">
      <alignment/>
      <protection/>
    </xf>
    <xf numFmtId="0" fontId="26" fillId="0" borderId="13" xfId="63" applyFont="1" applyBorder="1">
      <alignment/>
      <protection/>
    </xf>
    <xf numFmtId="0" fontId="3" fillId="0" borderId="50" xfId="63" applyFont="1" applyBorder="1">
      <alignment/>
      <protection/>
    </xf>
    <xf numFmtId="0" fontId="5" fillId="0" borderId="12" xfId="63" applyFont="1" applyBorder="1">
      <alignment/>
      <protection/>
    </xf>
    <xf numFmtId="0" fontId="5" fillId="0" borderId="12" xfId="63" applyFont="1" applyBorder="1" applyAlignment="1">
      <alignment horizontal="center"/>
      <protection/>
    </xf>
    <xf numFmtId="0" fontId="4" fillId="36" borderId="12" xfId="63" applyFont="1" applyFill="1" applyBorder="1">
      <alignment/>
      <protection/>
    </xf>
    <xf numFmtId="0" fontId="3" fillId="36" borderId="50" xfId="63" applyFont="1" applyFill="1" applyBorder="1">
      <alignment/>
      <protection/>
    </xf>
    <xf numFmtId="0" fontId="25" fillId="0" borderId="13" xfId="63" applyFont="1" applyBorder="1" applyAlignment="1">
      <alignment horizontal="left"/>
      <protection/>
    </xf>
    <xf numFmtId="0" fontId="53" fillId="0" borderId="15" xfId="62" applyFont="1" applyBorder="1">
      <alignment/>
      <protection/>
    </xf>
    <xf numFmtId="0" fontId="25" fillId="0" borderId="16" xfId="63" applyFont="1" applyBorder="1" applyAlignment="1">
      <alignment horizontal="left"/>
      <protection/>
    </xf>
    <xf numFmtId="0" fontId="25" fillId="0" borderId="51" xfId="63" applyFont="1" applyBorder="1" applyAlignment="1">
      <alignment horizontal="left"/>
      <protection/>
    </xf>
    <xf numFmtId="9" fontId="5" fillId="0" borderId="11" xfId="75" applyFont="1" applyBorder="1" applyAlignment="1">
      <alignment horizontal="center"/>
    </xf>
    <xf numFmtId="0" fontId="25" fillId="0" borderId="15" xfId="63" applyFont="1" applyBorder="1">
      <alignment/>
      <protection/>
    </xf>
    <xf numFmtId="0" fontId="5" fillId="0" borderId="10" xfId="63" applyFont="1" applyFill="1" applyBorder="1" applyAlignment="1">
      <alignment horizontal="center" wrapText="1"/>
      <protection/>
    </xf>
    <xf numFmtId="3" fontId="5" fillId="0" borderId="10" xfId="63" applyNumberFormat="1" applyFont="1" applyFill="1" applyBorder="1">
      <alignment/>
      <protection/>
    </xf>
    <xf numFmtId="3" fontId="5" fillId="33" borderId="10" xfId="63" applyNumberFormat="1" applyFont="1" applyFill="1" applyBorder="1">
      <alignment/>
      <protection/>
    </xf>
    <xf numFmtId="0" fontId="5" fillId="0" borderId="0" xfId="63" applyFont="1" applyFill="1" applyBorder="1" applyAlignment="1">
      <alignment horizontal="left"/>
      <protection/>
    </xf>
    <xf numFmtId="0" fontId="5" fillId="0" borderId="0" xfId="63" applyFont="1" applyFill="1" applyBorder="1">
      <alignment/>
      <protection/>
    </xf>
    <xf numFmtId="0" fontId="5" fillId="0" borderId="0" xfId="63" applyFont="1" applyFill="1" applyBorder="1" applyAlignment="1">
      <alignment horizontal="center"/>
      <protection/>
    </xf>
    <xf numFmtId="0" fontId="5" fillId="0" borderId="0" xfId="63" applyFont="1" applyFill="1" applyBorder="1" applyAlignment="1">
      <alignment/>
      <protection/>
    </xf>
    <xf numFmtId="0" fontId="12" fillId="0" borderId="13" xfId="63" applyFont="1" applyFill="1" applyBorder="1" applyAlignment="1">
      <alignment/>
      <protection/>
    </xf>
    <xf numFmtId="0" fontId="12" fillId="0" borderId="13" xfId="63" applyFont="1" applyBorder="1" applyAlignment="1">
      <alignment wrapText="1"/>
      <protection/>
    </xf>
    <xf numFmtId="0" fontId="12" fillId="0" borderId="13" xfId="63" applyFont="1" applyFill="1" applyBorder="1" applyAlignment="1">
      <alignment wrapText="1"/>
      <protection/>
    </xf>
    <xf numFmtId="0" fontId="4" fillId="34" borderId="0" xfId="0" applyFont="1" applyFill="1" applyBorder="1" applyAlignment="1">
      <alignment horizontal="center" vertical="center"/>
    </xf>
    <xf numFmtId="0" fontId="4" fillId="34" borderId="0" xfId="0" applyFont="1" applyFill="1" applyAlignment="1">
      <alignment horizontal="center" vertical="center"/>
    </xf>
    <xf numFmtId="0" fontId="4" fillId="34" borderId="0" xfId="0" applyFont="1" applyFill="1" applyAlignment="1">
      <alignment horizontal="center"/>
    </xf>
    <xf numFmtId="0" fontId="59" fillId="0" borderId="0" xfId="0" applyFont="1" applyFill="1" applyAlignment="1">
      <alignment wrapText="1"/>
    </xf>
    <xf numFmtId="0" fontId="59" fillId="0" borderId="0" xfId="0" applyFont="1" applyFill="1" applyAlignment="1">
      <alignment horizontal="left" wrapText="1"/>
    </xf>
    <xf numFmtId="0" fontId="59" fillId="0" borderId="0" xfId="0" applyFont="1" applyBorder="1" applyAlignment="1">
      <alignment horizontal="left"/>
    </xf>
    <xf numFmtId="9" fontId="5" fillId="0" borderId="10" xfId="75" applyNumberFormat="1" applyFont="1" applyBorder="1" applyAlignment="1">
      <alignment horizontal="center"/>
    </xf>
    <xf numFmtId="0" fontId="59" fillId="0" borderId="0" xfId="65" applyFont="1">
      <alignment/>
      <protection/>
    </xf>
    <xf numFmtId="0" fontId="59" fillId="0" borderId="0" xfId="71" applyFont="1">
      <alignment/>
      <protection/>
    </xf>
    <xf numFmtId="0" fontId="34" fillId="0" borderId="37" xfId="62" applyFont="1" applyBorder="1">
      <alignment/>
      <protection/>
    </xf>
    <xf numFmtId="0" fontId="34" fillId="0" borderId="36" xfId="62" applyFont="1" applyBorder="1">
      <alignment/>
      <protection/>
    </xf>
    <xf numFmtId="10" fontId="19" fillId="33" borderId="53" xfId="62" applyNumberFormat="1" applyFont="1" applyFill="1" applyBorder="1">
      <alignment/>
      <protection/>
    </xf>
    <xf numFmtId="10" fontId="19" fillId="33" borderId="54" xfId="62" applyNumberFormat="1" applyFont="1" applyFill="1" applyBorder="1">
      <alignment/>
      <protection/>
    </xf>
    <xf numFmtId="0" fontId="19" fillId="0" borderId="37" xfId="62" applyFont="1" applyBorder="1">
      <alignment/>
      <protection/>
    </xf>
    <xf numFmtId="0" fontId="19" fillId="0" borderId="36" xfId="62" applyFont="1" applyBorder="1">
      <alignment/>
      <protection/>
    </xf>
    <xf numFmtId="9" fontId="0" fillId="33" borderId="10" xfId="75" applyFont="1" applyFill="1" applyBorder="1" applyAlignment="1">
      <alignment horizontal="center"/>
    </xf>
    <xf numFmtId="0" fontId="46" fillId="0" borderId="55" xfId="62" applyFont="1" applyBorder="1">
      <alignment/>
      <protection/>
    </xf>
    <xf numFmtId="0" fontId="2" fillId="0" borderId="0" xfId="68" applyFont="1" applyBorder="1" applyAlignment="1">
      <alignment/>
      <protection/>
    </xf>
    <xf numFmtId="0" fontId="0" fillId="0" borderId="0" xfId="68" applyFont="1">
      <alignment/>
      <protection/>
    </xf>
    <xf numFmtId="0" fontId="0" fillId="0" borderId="0" xfId="68" applyBorder="1">
      <alignment/>
      <protection/>
    </xf>
    <xf numFmtId="0" fontId="0" fillId="0" borderId="0" xfId="68">
      <alignment/>
      <protection/>
    </xf>
    <xf numFmtId="0" fontId="30" fillId="0" borderId="0" xfId="68" applyFont="1">
      <alignment/>
      <protection/>
    </xf>
    <xf numFmtId="0" fontId="2" fillId="0" borderId="0" xfId="68" applyFont="1" applyBorder="1">
      <alignment/>
      <protection/>
    </xf>
    <xf numFmtId="0" fontId="0" fillId="0" borderId="0" xfId="68" applyFont="1" applyBorder="1">
      <alignment/>
      <protection/>
    </xf>
    <xf numFmtId="0" fontId="0" fillId="0" borderId="15" xfId="68" applyFont="1" applyBorder="1" applyAlignment="1">
      <alignment horizontal="left"/>
      <protection/>
    </xf>
    <xf numFmtId="0" fontId="0" fillId="0" borderId="16" xfId="68" applyFont="1" applyBorder="1" applyAlignment="1">
      <alignment horizontal="left"/>
      <protection/>
    </xf>
    <xf numFmtId="9" fontId="60" fillId="0" borderId="0" xfId="68" applyNumberFormat="1" applyFont="1" applyFill="1">
      <alignment/>
      <protection/>
    </xf>
    <xf numFmtId="0" fontId="24" fillId="0" borderId="0" xfId="68" applyFont="1" applyFill="1" applyAlignment="1">
      <alignment horizontal="left"/>
      <protection/>
    </xf>
    <xf numFmtId="0" fontId="0" fillId="0" borderId="0" xfId="68" applyFont="1" applyFill="1">
      <alignment/>
      <protection/>
    </xf>
    <xf numFmtId="0" fontId="3" fillId="0" borderId="13" xfId="68" applyFont="1" applyFill="1" applyBorder="1" applyAlignment="1">
      <alignment horizontal="left" vertical="center" wrapText="1"/>
      <protection/>
    </xf>
    <xf numFmtId="0" fontId="3" fillId="0" borderId="0" xfId="68" applyFont="1" applyFill="1" applyBorder="1" applyAlignment="1">
      <alignment horizontal="left" vertical="center" wrapText="1"/>
      <protection/>
    </xf>
    <xf numFmtId="0" fontId="3" fillId="0" borderId="14" xfId="68" applyFont="1" applyFill="1" applyBorder="1" applyAlignment="1">
      <alignment horizontal="left" vertical="center" wrapText="1"/>
      <protection/>
    </xf>
    <xf numFmtId="9" fontId="0" fillId="0" borderId="0" xfId="68" applyNumberFormat="1" applyFont="1">
      <alignment/>
      <protection/>
    </xf>
    <xf numFmtId="0" fontId="24" fillId="0" borderId="0" xfId="68" applyFont="1" applyAlignment="1">
      <alignment horizontal="left"/>
      <protection/>
    </xf>
    <xf numFmtId="0" fontId="4" fillId="34" borderId="0" xfId="68" applyFont="1" applyFill="1">
      <alignment/>
      <protection/>
    </xf>
    <xf numFmtId="0" fontId="3" fillId="34" borderId="0" xfId="68" applyFont="1" applyFill="1">
      <alignment/>
      <protection/>
    </xf>
    <xf numFmtId="0" fontId="0" fillId="0" borderId="0" xfId="68" applyFont="1" applyFill="1" applyAlignment="1">
      <alignment horizontal="left"/>
      <protection/>
    </xf>
    <xf numFmtId="0" fontId="0" fillId="0" borderId="0" xfId="68" applyFont="1" applyFill="1" applyBorder="1" applyAlignment="1">
      <alignment horizontal="left"/>
      <protection/>
    </xf>
    <xf numFmtId="0" fontId="0" fillId="0" borderId="0" xfId="68" applyFont="1" applyFill="1" applyProtection="1">
      <alignment/>
      <protection locked="0"/>
    </xf>
    <xf numFmtId="0" fontId="0" fillId="0" borderId="0" xfId="68" applyFill="1" applyAlignment="1">
      <alignment horizontal="left"/>
      <protection/>
    </xf>
    <xf numFmtId="0" fontId="2" fillId="0" borderId="0" xfId="68" applyFont="1">
      <alignment/>
      <protection/>
    </xf>
    <xf numFmtId="0" fontId="0" fillId="0" borderId="0" xfId="68" applyFont="1" applyProtection="1">
      <alignment/>
      <protection locked="0"/>
    </xf>
    <xf numFmtId="0" fontId="3" fillId="0" borderId="0" xfId="68" applyFont="1" applyFill="1" applyAlignment="1">
      <alignment wrapText="1"/>
      <protection/>
    </xf>
    <xf numFmtId="0" fontId="3" fillId="0" borderId="0" xfId="68" applyFont="1" applyFill="1" applyAlignment="1">
      <alignment horizontal="right" wrapText="1"/>
      <protection/>
    </xf>
    <xf numFmtId="0" fontId="5" fillId="0" borderId="0" xfId="68" applyFont="1">
      <alignment/>
      <protection/>
    </xf>
    <xf numFmtId="0" fontId="11" fillId="0" borderId="0" xfId="68" applyFont="1" applyFill="1" applyAlignment="1">
      <alignment horizontal="left" wrapText="1"/>
      <protection/>
    </xf>
    <xf numFmtId="0" fontId="5" fillId="0" borderId="0" xfId="68" applyFont="1" applyProtection="1">
      <alignment/>
      <protection locked="0"/>
    </xf>
    <xf numFmtId="0" fontId="5" fillId="0" borderId="0" xfId="68" applyFont="1" applyFill="1" applyProtection="1">
      <alignment/>
      <protection locked="0"/>
    </xf>
    <xf numFmtId="0" fontId="5" fillId="0" borderId="0" xfId="68" applyFont="1" applyFill="1">
      <alignment/>
      <protection/>
    </xf>
    <xf numFmtId="0" fontId="6" fillId="0" borderId="0" xfId="68" applyFont="1">
      <alignment/>
      <protection/>
    </xf>
    <xf numFmtId="0" fontId="39" fillId="0" borderId="0" xfId="68" applyFont="1" applyAlignment="1">
      <alignment horizontal="left" indent="4"/>
      <protection/>
    </xf>
    <xf numFmtId="0" fontId="52" fillId="0" borderId="0" xfId="68" applyFont="1" applyAlignment="1">
      <alignment horizontal="left" indent="4"/>
      <protection/>
    </xf>
    <xf numFmtId="0" fontId="29" fillId="0" borderId="0" xfId="68" applyFont="1" applyAlignment="1">
      <alignment/>
      <protection/>
    </xf>
    <xf numFmtId="0" fontId="21" fillId="0" borderId="0" xfId="68" applyFont="1" applyAlignment="1">
      <alignment horizontal="left" indent="4"/>
      <protection/>
    </xf>
    <xf numFmtId="0" fontId="19" fillId="0" borderId="47" xfId="62" applyFont="1" applyFill="1" applyBorder="1" applyAlignment="1">
      <alignment horizontal="center"/>
      <protection/>
    </xf>
    <xf numFmtId="0" fontId="59" fillId="0" borderId="0" xfId="63" applyFont="1">
      <alignment/>
      <protection/>
    </xf>
    <xf numFmtId="0" fontId="5" fillId="0" borderId="20" xfId="63" applyFont="1" applyBorder="1" applyAlignment="1">
      <alignment horizontal="center" wrapText="1"/>
      <protection/>
    </xf>
    <xf numFmtId="0" fontId="5" fillId="40" borderId="13" xfId="63" applyFont="1" applyFill="1" applyBorder="1" applyAlignment="1">
      <alignment horizontal="center" wrapText="1"/>
      <protection/>
    </xf>
    <xf numFmtId="3" fontId="18" fillId="33" borderId="10" xfId="63" applyNumberFormat="1" applyFont="1" applyFill="1" applyBorder="1">
      <alignment/>
      <protection/>
    </xf>
    <xf numFmtId="3" fontId="18" fillId="36" borderId="17" xfId="63" applyNumberFormat="1" applyFont="1" applyFill="1" applyBorder="1">
      <alignment/>
      <protection/>
    </xf>
    <xf numFmtId="0" fontId="18" fillId="40" borderId="16" xfId="63" applyFont="1" applyFill="1" applyBorder="1" applyAlignment="1">
      <alignment horizontal="center" wrapText="1"/>
      <protection/>
    </xf>
    <xf numFmtId="0" fontId="18" fillId="40" borderId="0" xfId="63" applyFont="1" applyFill="1" applyBorder="1" applyAlignment="1">
      <alignment horizontal="center" wrapText="1"/>
      <protection/>
    </xf>
    <xf numFmtId="3" fontId="18" fillId="40" borderId="10" xfId="63" applyNumberFormat="1" applyFont="1" applyFill="1" applyBorder="1">
      <alignment/>
      <protection/>
    </xf>
    <xf numFmtId="0" fontId="3" fillId="0" borderId="56" xfId="63" applyFont="1" applyBorder="1">
      <alignment/>
      <protection/>
    </xf>
    <xf numFmtId="0" fontId="5" fillId="0" borderId="57" xfId="63" applyFont="1" applyBorder="1">
      <alignment/>
      <protection/>
    </xf>
    <xf numFmtId="0" fontId="5" fillId="0" borderId="43" xfId="63" applyFont="1" applyBorder="1" applyAlignment="1">
      <alignment horizontal="center" wrapText="1"/>
      <protection/>
    </xf>
    <xf numFmtId="0" fontId="5" fillId="0" borderId="57" xfId="63" applyFont="1" applyBorder="1" applyAlignment="1">
      <alignment horizontal="center"/>
      <protection/>
    </xf>
    <xf numFmtId="3" fontId="5" fillId="33" borderId="43" xfId="63" applyNumberFormat="1" applyFont="1" applyFill="1" applyBorder="1">
      <alignment/>
      <protection/>
    </xf>
    <xf numFmtId="0" fontId="4" fillId="36" borderId="57" xfId="63" applyFont="1" applyFill="1" applyBorder="1">
      <alignment/>
      <protection/>
    </xf>
    <xf numFmtId="3" fontId="5" fillId="36" borderId="43" xfId="63" applyNumberFormat="1" applyFont="1" applyFill="1" applyBorder="1">
      <alignment/>
      <protection/>
    </xf>
    <xf numFmtId="3" fontId="5" fillId="0" borderId="43" xfId="63" applyNumberFormat="1" applyFont="1" applyBorder="1">
      <alignment/>
      <protection/>
    </xf>
    <xf numFmtId="0" fontId="4" fillId="36" borderId="58" xfId="63" applyFont="1" applyFill="1" applyBorder="1">
      <alignment/>
      <protection/>
    </xf>
    <xf numFmtId="0" fontId="4" fillId="0" borderId="37" xfId="63" applyFont="1" applyBorder="1">
      <alignment/>
      <protection/>
    </xf>
    <xf numFmtId="0" fontId="3" fillId="0" borderId="37" xfId="63" applyFont="1" applyBorder="1">
      <alignment/>
      <protection/>
    </xf>
    <xf numFmtId="0" fontId="3" fillId="0" borderId="36" xfId="63" applyFont="1" applyBorder="1">
      <alignment/>
      <protection/>
    </xf>
    <xf numFmtId="3" fontId="5" fillId="33" borderId="20" xfId="63" applyNumberFormat="1" applyFont="1" applyFill="1" applyBorder="1">
      <alignment/>
      <protection/>
    </xf>
    <xf numFmtId="3" fontId="5" fillId="36" borderId="18" xfId="63" applyNumberFormat="1" applyFont="1" applyFill="1" applyBorder="1">
      <alignment/>
      <protection/>
    </xf>
    <xf numFmtId="3" fontId="5" fillId="0" borderId="20" xfId="63" applyNumberFormat="1" applyFont="1" applyBorder="1">
      <alignment/>
      <protection/>
    </xf>
    <xf numFmtId="0" fontId="5" fillId="40" borderId="57" xfId="63" applyFont="1" applyFill="1" applyBorder="1" applyAlignment="1">
      <alignment horizontal="center" wrapText="1"/>
      <protection/>
    </xf>
    <xf numFmtId="0" fontId="5" fillId="0" borderId="59" xfId="63" applyFont="1" applyBorder="1" applyAlignment="1">
      <alignment horizontal="center" wrapText="1"/>
      <protection/>
    </xf>
    <xf numFmtId="3" fontId="5" fillId="33" borderId="41" xfId="63" applyNumberFormat="1" applyFont="1" applyFill="1" applyBorder="1">
      <alignment/>
      <protection/>
    </xf>
    <xf numFmtId="3" fontId="5" fillId="36" borderId="60" xfId="63" applyNumberFormat="1" applyFont="1" applyFill="1" applyBorder="1">
      <alignment/>
      <protection/>
    </xf>
    <xf numFmtId="3" fontId="5" fillId="40" borderId="41" xfId="63" applyNumberFormat="1" applyFont="1" applyFill="1" applyBorder="1">
      <alignment/>
      <protection/>
    </xf>
    <xf numFmtId="3" fontId="5" fillId="33" borderId="19" xfId="63" applyNumberFormat="1" applyFont="1" applyFill="1" applyBorder="1">
      <alignment/>
      <protection/>
    </xf>
    <xf numFmtId="3" fontId="5" fillId="0" borderId="19" xfId="63" applyNumberFormat="1" applyFont="1" applyBorder="1">
      <alignment/>
      <protection/>
    </xf>
    <xf numFmtId="0" fontId="18" fillId="40" borderId="61" xfId="63" applyFont="1" applyFill="1" applyBorder="1" applyAlignment="1">
      <alignment horizontal="center" wrapText="1"/>
      <protection/>
    </xf>
    <xf numFmtId="3" fontId="18" fillId="33" borderId="41" xfId="63" applyNumberFormat="1" applyFont="1" applyFill="1" applyBorder="1">
      <alignment/>
      <protection/>
    </xf>
    <xf numFmtId="3" fontId="18" fillId="36" borderId="58" xfId="63" applyNumberFormat="1" applyFont="1" applyFill="1" applyBorder="1">
      <alignment/>
      <protection/>
    </xf>
    <xf numFmtId="3" fontId="18" fillId="40" borderId="41" xfId="63" applyNumberFormat="1" applyFont="1" applyFill="1" applyBorder="1">
      <alignment/>
      <protection/>
    </xf>
    <xf numFmtId="0" fontId="61" fillId="0" borderId="0" xfId="63" applyFont="1">
      <alignment/>
      <protection/>
    </xf>
    <xf numFmtId="0" fontId="62" fillId="0" borderId="0" xfId="63" applyFont="1">
      <alignment/>
      <protection/>
    </xf>
    <xf numFmtId="0" fontId="63" fillId="0" borderId="0" xfId="63" applyFont="1">
      <alignment/>
      <protection/>
    </xf>
    <xf numFmtId="0" fontId="5" fillId="40" borderId="19" xfId="63" applyFont="1" applyFill="1" applyBorder="1" applyAlignment="1">
      <alignment horizontal="center" wrapText="1"/>
      <protection/>
    </xf>
    <xf numFmtId="0" fontId="5" fillId="40" borderId="10" xfId="63" applyFont="1" applyFill="1" applyBorder="1" applyAlignment="1">
      <alignment horizontal="center" wrapText="1"/>
      <protection/>
    </xf>
    <xf numFmtId="0" fontId="5" fillId="40" borderId="0" xfId="63" applyFont="1" applyFill="1" applyBorder="1" applyAlignment="1">
      <alignment horizontal="center" wrapText="1"/>
      <protection/>
    </xf>
    <xf numFmtId="0" fontId="18" fillId="41" borderId="13" xfId="63" applyFont="1" applyFill="1" applyBorder="1" applyAlignment="1">
      <alignment horizontal="center" wrapText="1"/>
      <protection/>
    </xf>
    <xf numFmtId="0" fontId="18" fillId="41" borderId="10" xfId="63" applyFont="1" applyFill="1" applyBorder="1" applyAlignment="1">
      <alignment horizontal="center" wrapText="1"/>
      <protection/>
    </xf>
    <xf numFmtId="0" fontId="18" fillId="41" borderId="14" xfId="63" applyFont="1" applyFill="1" applyBorder="1" applyAlignment="1">
      <alignment horizontal="center" wrapText="1"/>
      <protection/>
    </xf>
    <xf numFmtId="0" fontId="5" fillId="41" borderId="13" xfId="63" applyFont="1" applyFill="1" applyBorder="1" applyAlignment="1">
      <alignment horizontal="center" wrapText="1"/>
      <protection/>
    </xf>
    <xf numFmtId="0" fontId="5" fillId="41" borderId="10" xfId="63" applyFont="1" applyFill="1" applyBorder="1" applyAlignment="1">
      <alignment horizontal="center" wrapText="1"/>
      <protection/>
    </xf>
    <xf numFmtId="0" fontId="5" fillId="41" borderId="14" xfId="63" applyFont="1" applyFill="1" applyBorder="1" applyAlignment="1">
      <alignment horizontal="center" wrapText="1"/>
      <protection/>
    </xf>
    <xf numFmtId="0" fontId="5" fillId="41" borderId="19" xfId="63" applyFont="1" applyFill="1" applyBorder="1" applyAlignment="1">
      <alignment horizontal="center" wrapText="1"/>
      <protection/>
    </xf>
    <xf numFmtId="0" fontId="5" fillId="41" borderId="0" xfId="63" applyFont="1" applyFill="1" applyBorder="1" applyAlignment="1">
      <alignment horizontal="center" wrapText="1"/>
      <protection/>
    </xf>
    <xf numFmtId="3" fontId="5" fillId="41" borderId="10" xfId="63" applyNumberFormat="1" applyFont="1" applyFill="1" applyBorder="1">
      <alignment/>
      <protection/>
    </xf>
    <xf numFmtId="0" fontId="5" fillId="41" borderId="62" xfId="63" applyFont="1" applyFill="1" applyBorder="1" applyAlignment="1">
      <alignment horizontal="center" wrapText="1"/>
      <protection/>
    </xf>
    <xf numFmtId="3" fontId="5" fillId="41" borderId="43" xfId="63" applyNumberFormat="1" applyFont="1" applyFill="1" applyBorder="1">
      <alignment/>
      <protection/>
    </xf>
    <xf numFmtId="3" fontId="5" fillId="36" borderId="41" xfId="63" applyNumberFormat="1" applyFont="1" applyFill="1" applyBorder="1">
      <alignment/>
      <protection/>
    </xf>
    <xf numFmtId="0" fontId="19" fillId="0" borderId="43" xfId="62" applyFill="1" applyBorder="1" applyAlignment="1">
      <alignment horizontal="center"/>
      <protection/>
    </xf>
    <xf numFmtId="0" fontId="19" fillId="0" borderId="60" xfId="62" applyFill="1" applyBorder="1" applyAlignment="1">
      <alignment horizontal="center"/>
      <protection/>
    </xf>
    <xf numFmtId="0" fontId="3" fillId="0" borderId="50" xfId="0" applyFont="1" applyBorder="1" applyAlignment="1" applyProtection="1">
      <alignment horizontal="left"/>
      <protection locked="0"/>
    </xf>
    <xf numFmtId="0" fontId="3" fillId="0" borderId="0" xfId="0" applyFont="1" applyAlignment="1">
      <alignment/>
    </xf>
    <xf numFmtId="0" fontId="0" fillId="0" borderId="0" xfId="0" applyFont="1" applyAlignment="1">
      <alignment horizontal="center"/>
    </xf>
    <xf numFmtId="0" fontId="19" fillId="0" borderId="63" xfId="62" applyFill="1" applyBorder="1" applyAlignment="1">
      <alignment horizontal="center"/>
      <protection/>
    </xf>
    <xf numFmtId="0" fontId="5" fillId="0" borderId="0" xfId="0" applyFont="1" applyAlignment="1">
      <alignment/>
    </xf>
    <xf numFmtId="0" fontId="34" fillId="0" borderId="40" xfId="62" applyFont="1" applyFill="1" applyBorder="1" applyAlignment="1">
      <alignment horizontal="center" vertical="center" wrapText="1"/>
      <protection/>
    </xf>
    <xf numFmtId="0" fontId="34" fillId="0" borderId="30" xfId="62" applyFont="1" applyFill="1" applyBorder="1" applyAlignment="1">
      <alignment horizontal="center" wrapText="1"/>
      <protection/>
    </xf>
    <xf numFmtId="3" fontId="0" fillId="0" borderId="10" xfId="0" applyNumberFormat="1" applyBorder="1" applyAlignment="1" applyProtection="1">
      <alignment/>
      <protection locked="0"/>
    </xf>
    <xf numFmtId="3" fontId="0" fillId="0" borderId="10" xfId="0" applyNumberFormat="1" applyBorder="1" applyAlignment="1">
      <alignment/>
    </xf>
    <xf numFmtId="3" fontId="0" fillId="33" borderId="10" xfId="42" applyNumberFormat="1" applyFont="1" applyFill="1" applyBorder="1" applyAlignment="1">
      <alignment/>
    </xf>
    <xf numFmtId="3" fontId="0" fillId="0" borderId="10" xfId="42" applyNumberFormat="1" applyFont="1" applyFill="1" applyBorder="1" applyAlignment="1">
      <alignment/>
    </xf>
    <xf numFmtId="3" fontId="0" fillId="0" borderId="10" xfId="0" applyNumberFormat="1" applyFill="1" applyBorder="1" applyAlignment="1">
      <alignment/>
    </xf>
    <xf numFmtId="3" fontId="0" fillId="0" borderId="10" xfId="42" applyNumberFormat="1" applyFont="1" applyBorder="1" applyAlignment="1">
      <alignment/>
    </xf>
    <xf numFmtId="3" fontId="4" fillId="33" borderId="10" xfId="42" applyNumberFormat="1" applyFont="1" applyFill="1" applyBorder="1" applyAlignment="1">
      <alignment wrapText="1"/>
    </xf>
    <xf numFmtId="3" fontId="0" fillId="33" borderId="10" xfId="42" applyNumberFormat="1" applyFont="1" applyFill="1" applyBorder="1" applyAlignment="1">
      <alignment/>
    </xf>
    <xf numFmtId="3" fontId="0" fillId="0" borderId="10" xfId="42" applyNumberFormat="1" applyFont="1" applyBorder="1" applyAlignment="1">
      <alignment/>
    </xf>
    <xf numFmtId="3" fontId="0" fillId="0" borderId="10" xfId="42" applyNumberFormat="1" applyFont="1" applyFill="1" applyBorder="1" applyAlignment="1">
      <alignment/>
    </xf>
    <xf numFmtId="3" fontId="0" fillId="37" borderId="0" xfId="42" applyNumberFormat="1" applyFont="1" applyFill="1" applyBorder="1" applyAlignment="1">
      <alignment/>
    </xf>
    <xf numFmtId="3" fontId="0" fillId="0" borderId="10" xfId="42" applyNumberFormat="1" applyFont="1" applyFill="1" applyBorder="1" applyAlignment="1">
      <alignment horizontal="center"/>
    </xf>
    <xf numFmtId="3" fontId="19" fillId="33" borderId="10" xfId="42" applyNumberFormat="1" applyFont="1" applyFill="1" applyBorder="1" applyAlignment="1">
      <alignment/>
    </xf>
    <xf numFmtId="3" fontId="0" fillId="0" borderId="10" xfId="42" applyNumberFormat="1" applyFont="1" applyBorder="1" applyAlignment="1" applyProtection="1">
      <alignment/>
      <protection locked="0"/>
    </xf>
    <xf numFmtId="3" fontId="0" fillId="0" borderId="10" xfId="42" applyNumberFormat="1" applyFont="1" applyBorder="1" applyAlignment="1">
      <alignment horizontal="right"/>
    </xf>
    <xf numFmtId="3" fontId="0" fillId="0" borderId="10" xfId="65" applyNumberFormat="1" applyBorder="1" applyAlignment="1">
      <alignment horizontal="right"/>
      <protection/>
    </xf>
    <xf numFmtId="3" fontId="0" fillId="33" borderId="10" xfId="42" applyNumberFormat="1" applyFont="1" applyFill="1" applyBorder="1" applyAlignment="1">
      <alignment horizontal="right"/>
    </xf>
    <xf numFmtId="3" fontId="19" fillId="33" borderId="10" xfId="62" applyNumberFormat="1" applyFill="1" applyBorder="1" applyAlignment="1">
      <alignment horizontal="right"/>
      <protection/>
    </xf>
    <xf numFmtId="0" fontId="64" fillId="0" borderId="18" xfId="0" applyFont="1" applyBorder="1" applyAlignment="1">
      <alignment/>
    </xf>
    <xf numFmtId="0" fontId="64" fillId="0" borderId="0" xfId="0" applyFont="1" applyBorder="1" applyAlignment="1">
      <alignment/>
    </xf>
    <xf numFmtId="0" fontId="64" fillId="0" borderId="13" xfId="0" applyFont="1" applyBorder="1" applyAlignment="1">
      <alignment/>
    </xf>
    <xf numFmtId="3" fontId="5" fillId="36" borderId="20" xfId="63" applyNumberFormat="1" applyFont="1" applyFill="1" applyBorder="1">
      <alignment/>
      <protection/>
    </xf>
    <xf numFmtId="3" fontId="5" fillId="41" borderId="20" xfId="63" applyNumberFormat="1" applyFont="1" applyFill="1" applyBorder="1">
      <alignment/>
      <protection/>
    </xf>
    <xf numFmtId="3" fontId="5" fillId="33" borderId="54" xfId="63" applyNumberFormat="1" applyFont="1" applyFill="1" applyBorder="1">
      <alignment/>
      <protection/>
    </xf>
    <xf numFmtId="0" fontId="19" fillId="0" borderId="64" xfId="62" applyFont="1" applyBorder="1">
      <alignment/>
      <protection/>
    </xf>
    <xf numFmtId="10" fontId="19" fillId="33" borderId="11" xfId="62" applyNumberFormat="1" applyFont="1" applyFill="1" applyBorder="1">
      <alignment/>
      <protection/>
    </xf>
    <xf numFmtId="10" fontId="19" fillId="33" borderId="65" xfId="62" applyNumberFormat="1" applyFont="1" applyFill="1" applyBorder="1">
      <alignment/>
      <protection/>
    </xf>
    <xf numFmtId="3" fontId="0" fillId="0" borderId="15" xfId="0" applyNumberFormat="1" applyFont="1" applyFill="1" applyBorder="1" applyAlignment="1">
      <alignment horizontal="right" wrapText="1"/>
    </xf>
    <xf numFmtId="3" fontId="0" fillId="0" borderId="15" xfId="0" applyNumberFormat="1" applyFont="1" applyFill="1" applyBorder="1" applyAlignment="1">
      <alignment wrapText="1"/>
    </xf>
    <xf numFmtId="3" fontId="0" fillId="0" borderId="10" xfId="42" applyNumberFormat="1" applyFont="1" applyFill="1" applyBorder="1" applyAlignment="1">
      <alignment horizontal="right"/>
    </xf>
    <xf numFmtId="3" fontId="0" fillId="0" borderId="10" xfId="42" applyNumberFormat="1" applyFont="1" applyFill="1" applyBorder="1" applyAlignment="1">
      <alignment/>
    </xf>
    <xf numFmtId="3" fontId="0" fillId="0" borderId="10" xfId="0" applyNumberFormat="1" applyFont="1" applyFill="1" applyBorder="1" applyAlignment="1">
      <alignment horizontal="right"/>
    </xf>
    <xf numFmtId="3" fontId="0" fillId="0" borderId="10" xfId="0" applyNumberFormat="1" applyFont="1" applyFill="1" applyBorder="1" applyAlignment="1">
      <alignment/>
    </xf>
    <xf numFmtId="3" fontId="2" fillId="33" borderId="10" xfId="0" applyNumberFormat="1" applyFont="1" applyFill="1" applyBorder="1" applyAlignment="1">
      <alignment horizontal="right"/>
    </xf>
    <xf numFmtId="3" fontId="2" fillId="33" borderId="10" xfId="0" applyNumberFormat="1" applyFont="1" applyFill="1" applyBorder="1" applyAlignment="1">
      <alignment/>
    </xf>
    <xf numFmtId="0" fontId="19" fillId="0" borderId="11" xfId="62" applyBorder="1" applyAlignment="1">
      <alignment horizontal="center"/>
      <protection/>
    </xf>
    <xf numFmtId="0" fontId="19" fillId="0" borderId="66" xfId="62" applyBorder="1" applyAlignment="1">
      <alignment/>
      <protection/>
    </xf>
    <xf numFmtId="0" fontId="19" fillId="0" borderId="13" xfId="62" applyBorder="1">
      <alignment/>
      <protection/>
    </xf>
    <xf numFmtId="0" fontId="19" fillId="0" borderId="50" xfId="62" applyFill="1" applyBorder="1" applyAlignment="1">
      <alignment horizontal="center"/>
      <protection/>
    </xf>
    <xf numFmtId="0" fontId="19" fillId="0" borderId="67" xfId="62" applyFill="1" applyBorder="1" applyAlignment="1">
      <alignment horizontal="center"/>
      <protection/>
    </xf>
    <xf numFmtId="0" fontId="0" fillId="0" borderId="16" xfId="68" applyFont="1" applyFill="1" applyBorder="1" applyAlignment="1">
      <alignment horizontal="left"/>
      <protection/>
    </xf>
    <xf numFmtId="0" fontId="0" fillId="0" borderId="68" xfId="68" applyFont="1" applyFill="1" applyBorder="1" applyAlignment="1">
      <alignment horizontal="left"/>
      <protection/>
    </xf>
    <xf numFmtId="0" fontId="19" fillId="0" borderId="21" xfId="62" applyFont="1" applyBorder="1" applyAlignment="1">
      <alignment horizontal="left" vertical="center"/>
      <protection/>
    </xf>
    <xf numFmtId="0" fontId="19" fillId="0" borderId="0" xfId="62" applyFont="1" applyBorder="1" applyAlignment="1">
      <alignment horizontal="left" vertical="center"/>
      <protection/>
    </xf>
    <xf numFmtId="0" fontId="0" fillId="0" borderId="33" xfId="66" applyBorder="1">
      <alignment/>
      <protection/>
    </xf>
    <xf numFmtId="0" fontId="27" fillId="0" borderId="31" xfId="64" applyFont="1" applyBorder="1" applyAlignment="1">
      <alignment horizontal="left"/>
      <protection/>
    </xf>
    <xf numFmtId="0" fontId="3" fillId="0" borderId="36" xfId="64" applyFont="1" applyBorder="1" applyAlignment="1">
      <alignment horizontal="left"/>
      <protection/>
    </xf>
    <xf numFmtId="0" fontId="18" fillId="0" borderId="58" xfId="62" applyFont="1" applyBorder="1" applyAlignment="1">
      <alignment wrapText="1"/>
      <protection/>
    </xf>
    <xf numFmtId="0" fontId="18" fillId="0" borderId="36" xfId="62" applyFont="1" applyBorder="1" applyAlignment="1">
      <alignment wrapText="1"/>
      <protection/>
    </xf>
    <xf numFmtId="0" fontId="19" fillId="42" borderId="59" xfId="62" applyFill="1" applyBorder="1">
      <alignment/>
      <protection/>
    </xf>
    <xf numFmtId="0" fontId="19" fillId="42" borderId="31" xfId="62" applyFont="1" applyFill="1" applyBorder="1" applyAlignment="1">
      <alignment horizontal="center"/>
      <protection/>
    </xf>
    <xf numFmtId="0" fontId="19" fillId="42" borderId="0" xfId="62" applyFont="1" applyFill="1" applyBorder="1" applyAlignment="1">
      <alignment horizontal="center"/>
      <protection/>
    </xf>
    <xf numFmtId="0" fontId="19" fillId="0" borderId="0" xfId="62" applyFill="1" applyBorder="1" applyAlignment="1">
      <alignment horizontal="center"/>
      <protection/>
    </xf>
    <xf numFmtId="0" fontId="19" fillId="42" borderId="0" xfId="62" applyFill="1" applyBorder="1" applyAlignment="1">
      <alignment horizontal="center"/>
      <protection/>
    </xf>
    <xf numFmtId="0" fontId="19" fillId="0" borderId="0" xfId="62" applyFill="1" applyBorder="1">
      <alignment/>
      <protection/>
    </xf>
    <xf numFmtId="0" fontId="19" fillId="42" borderId="0" xfId="62" applyFill="1" applyBorder="1">
      <alignment/>
      <protection/>
    </xf>
    <xf numFmtId="0" fontId="18" fillId="42" borderId="0" xfId="62" applyFont="1" applyFill="1" applyBorder="1" applyAlignment="1">
      <alignment horizontal="left" wrapText="1"/>
      <protection/>
    </xf>
    <xf numFmtId="0" fontId="19" fillId="42" borderId="0" xfId="62" applyFill="1" applyBorder="1" applyAlignment="1">
      <alignment horizontal="left"/>
      <protection/>
    </xf>
    <xf numFmtId="0" fontId="19" fillId="0" borderId="0" xfId="62" applyFont="1" applyFill="1" applyBorder="1" applyAlignment="1">
      <alignment horizontal="center"/>
      <protection/>
    </xf>
    <xf numFmtId="0" fontId="19" fillId="0" borderId="0" xfId="62" applyFill="1" applyBorder="1" applyAlignment="1">
      <alignment horizontal="left"/>
      <protection/>
    </xf>
    <xf numFmtId="0" fontId="19" fillId="0" borderId="31" xfId="62" applyFont="1" applyBorder="1" applyAlignment="1">
      <alignment horizontal="center"/>
      <protection/>
    </xf>
    <xf numFmtId="0" fontId="19" fillId="42" borderId="69" xfId="62" applyFont="1" applyFill="1" applyBorder="1" applyAlignment="1">
      <alignment horizontal="center"/>
      <protection/>
    </xf>
    <xf numFmtId="0" fontId="19" fillId="42" borderId="59" xfId="62" applyFill="1" applyBorder="1" applyAlignment="1">
      <alignment horizontal="left"/>
      <protection/>
    </xf>
    <xf numFmtId="0" fontId="19" fillId="42" borderId="59" xfId="62" applyFont="1" applyFill="1" applyBorder="1" applyAlignment="1">
      <alignment horizontal="center"/>
      <protection/>
    </xf>
    <xf numFmtId="0" fontId="19" fillId="0" borderId="32" xfId="62" applyFill="1" applyBorder="1" applyAlignment="1">
      <alignment horizontal="left"/>
      <protection/>
    </xf>
    <xf numFmtId="0" fontId="19" fillId="42" borderId="32" xfId="62" applyFill="1" applyBorder="1" applyAlignment="1">
      <alignment horizontal="left"/>
      <protection/>
    </xf>
    <xf numFmtId="0" fontId="19" fillId="42" borderId="70" xfId="62" applyFill="1" applyBorder="1" applyAlignment="1">
      <alignment horizontal="left"/>
      <protection/>
    </xf>
    <xf numFmtId="0" fontId="19" fillId="0" borderId="52" xfId="62" applyBorder="1" applyAlignment="1">
      <alignment horizontal="right" wrapText="1"/>
      <protection/>
    </xf>
    <xf numFmtId="0" fontId="19" fillId="0" borderId="24" xfId="62" applyBorder="1" applyAlignment="1">
      <alignment horizontal="right"/>
      <protection/>
    </xf>
    <xf numFmtId="0" fontId="19" fillId="0" borderId="24" xfId="62" applyBorder="1" applyAlignment="1">
      <alignment horizontal="center"/>
      <protection/>
    </xf>
    <xf numFmtId="0" fontId="20" fillId="0" borderId="24" xfId="62" applyFont="1" applyBorder="1">
      <alignment/>
      <protection/>
    </xf>
    <xf numFmtId="0" fontId="18" fillId="0" borderId="24" xfId="62" applyFont="1" applyBorder="1" applyAlignment="1">
      <alignment wrapText="1"/>
      <protection/>
    </xf>
    <xf numFmtId="0" fontId="18" fillId="0" borderId="23" xfId="62" applyFont="1" applyBorder="1" applyAlignment="1">
      <alignment wrapText="1"/>
      <protection/>
    </xf>
    <xf numFmtId="0" fontId="18" fillId="0" borderId="24" xfId="62" applyFont="1" applyFill="1" applyBorder="1" applyAlignment="1">
      <alignment horizontal="left" wrapText="1"/>
      <protection/>
    </xf>
    <xf numFmtId="0" fontId="19" fillId="0" borderId="24" xfId="62" applyFont="1" applyFill="1" applyBorder="1" applyAlignment="1">
      <alignment horizontal="center"/>
      <protection/>
    </xf>
    <xf numFmtId="0" fontId="19" fillId="0" borderId="24" xfId="62" applyFill="1" applyBorder="1" applyAlignment="1">
      <alignment horizontal="left"/>
      <protection/>
    </xf>
    <xf numFmtId="0" fontId="19" fillId="0" borderId="23" xfId="62" applyFill="1" applyBorder="1" applyAlignment="1">
      <alignment horizontal="left"/>
      <protection/>
    </xf>
    <xf numFmtId="0" fontId="19" fillId="0" borderId="24" xfId="62" applyFill="1" applyBorder="1" applyAlignment="1">
      <alignment horizontal="center"/>
      <protection/>
    </xf>
    <xf numFmtId="0" fontId="19" fillId="0" borderId="59" xfId="62" applyFill="1" applyBorder="1">
      <alignment/>
      <protection/>
    </xf>
    <xf numFmtId="0" fontId="18" fillId="0" borderId="59" xfId="62" applyFont="1" applyFill="1" applyBorder="1" applyAlignment="1">
      <alignment horizontal="left" wrapText="1"/>
      <protection/>
    </xf>
    <xf numFmtId="0" fontId="19" fillId="0" borderId="69" xfId="62" applyFont="1" applyBorder="1" applyAlignment="1">
      <alignment horizontal="center"/>
      <protection/>
    </xf>
    <xf numFmtId="0" fontId="19" fillId="0" borderId="59" xfId="62" applyFont="1" applyFill="1" applyBorder="1" applyAlignment="1">
      <alignment horizontal="center"/>
      <protection/>
    </xf>
    <xf numFmtId="0" fontId="19" fillId="0" borderId="59" xfId="62" applyFill="1" applyBorder="1" applyAlignment="1">
      <alignment horizontal="left"/>
      <protection/>
    </xf>
    <xf numFmtId="0" fontId="19" fillId="0" borderId="70" xfId="62" applyFill="1" applyBorder="1" applyAlignment="1">
      <alignment horizontal="left"/>
      <protection/>
    </xf>
    <xf numFmtId="0" fontId="5" fillId="0" borderId="10" xfId="65" applyFont="1" applyFill="1" applyBorder="1" applyAlignment="1">
      <alignment horizontal="left" vertical="top" wrapText="1"/>
      <protection/>
    </xf>
    <xf numFmtId="0" fontId="5" fillId="0" borderId="10" xfId="66" applyFont="1" applyFill="1" applyBorder="1" applyAlignment="1">
      <alignment horizontal="left" vertical="top" wrapText="1"/>
      <protection/>
    </xf>
    <xf numFmtId="0" fontId="2" fillId="0" borderId="71" xfId="0" applyFont="1" applyBorder="1" applyAlignment="1">
      <alignment horizontal="center" wrapText="1"/>
    </xf>
    <xf numFmtId="0" fontId="4" fillId="0" borderId="71" xfId="0" applyFont="1" applyBorder="1" applyAlignment="1">
      <alignment vertical="center"/>
    </xf>
    <xf numFmtId="0" fontId="3" fillId="0" borderId="71" xfId="0" applyFont="1" applyBorder="1" applyAlignment="1">
      <alignment vertical="center" wrapText="1"/>
    </xf>
    <xf numFmtId="0" fontId="3" fillId="0" borderId="71" xfId="0" applyFont="1" applyBorder="1" applyAlignment="1">
      <alignment horizontal="center" vertical="center"/>
    </xf>
    <xf numFmtId="0" fontId="3" fillId="0" borderId="71" xfId="0" applyFont="1" applyBorder="1" applyAlignment="1">
      <alignment vertical="center"/>
    </xf>
    <xf numFmtId="0" fontId="2" fillId="0" borderId="10" xfId="63" applyFont="1" applyFill="1" applyBorder="1" applyAlignment="1">
      <alignment horizontal="right" vertical="top"/>
      <protection/>
    </xf>
    <xf numFmtId="0" fontId="4" fillId="0" borderId="19" xfId="63" applyFont="1" applyFill="1" applyBorder="1" applyAlignment="1">
      <alignment horizontal="right" vertical="top"/>
      <protection/>
    </xf>
    <xf numFmtId="0" fontId="2" fillId="0" borderId="0" xfId="0" applyFont="1" applyAlignment="1">
      <alignment/>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0" xfId="0" applyFont="1" applyAlignment="1">
      <alignment/>
    </xf>
    <xf numFmtId="0" fontId="0" fillId="0" borderId="0" xfId="0" applyFont="1" applyBorder="1" applyAlignment="1">
      <alignment/>
    </xf>
    <xf numFmtId="0" fontId="0" fillId="0" borderId="15" xfId="0" applyFont="1" applyBorder="1" applyAlignment="1">
      <alignment horizontal="left"/>
    </xf>
    <xf numFmtId="0" fontId="0" fillId="0" borderId="16" xfId="0" applyFont="1" applyBorder="1" applyAlignment="1">
      <alignment horizontal="left"/>
    </xf>
    <xf numFmtId="3" fontId="0" fillId="0" borderId="10" xfId="42" applyNumberFormat="1" applyFont="1" applyFill="1" applyBorder="1" applyAlignment="1">
      <alignment horizontal="center"/>
    </xf>
    <xf numFmtId="1" fontId="0" fillId="0" borderId="10" xfId="42" applyNumberFormat="1" applyFont="1" applyBorder="1" applyAlignment="1">
      <alignment horizontal="center"/>
    </xf>
    <xf numFmtId="9" fontId="0" fillId="0" borderId="0" xfId="0" applyNumberFormat="1" applyFont="1" applyAlignment="1">
      <alignment/>
    </xf>
    <xf numFmtId="1" fontId="0" fillId="0" borderId="10" xfId="42" applyNumberFormat="1" applyFont="1" applyFill="1" applyBorder="1" applyAlignment="1">
      <alignment horizontal="center"/>
    </xf>
    <xf numFmtId="0" fontId="0" fillId="34" borderId="0" xfId="0" applyFont="1" applyFill="1" applyAlignment="1">
      <alignment/>
    </xf>
    <xf numFmtId="0" fontId="0" fillId="0" borderId="0" xfId="0" applyFont="1" applyAlignment="1">
      <alignment horizontal="center"/>
    </xf>
    <xf numFmtId="0" fontId="5" fillId="0" borderId="0" xfId="0" applyFont="1" applyFill="1" applyAlignment="1">
      <alignment horizontal="center"/>
    </xf>
    <xf numFmtId="0" fontId="5" fillId="0" borderId="0" xfId="0" applyFont="1" applyFill="1" applyAlignment="1" applyProtection="1">
      <alignment/>
      <protection locked="0"/>
    </xf>
    <xf numFmtId="0" fontId="0" fillId="0" borderId="0" xfId="0" applyFont="1" applyAlignment="1">
      <alignment horizontal="left" indent="1"/>
    </xf>
    <xf numFmtId="0" fontId="0" fillId="0" borderId="0" xfId="0" applyFont="1" applyAlignment="1">
      <alignment horizontal="left" indent="3"/>
    </xf>
    <xf numFmtId="0" fontId="0" fillId="0" borderId="0" xfId="0" applyFont="1" applyAlignment="1">
      <alignment wrapText="1"/>
    </xf>
    <xf numFmtId="0" fontId="0" fillId="0" borderId="0" xfId="0" applyFont="1" applyBorder="1" applyAlignment="1">
      <alignment horizontal="left"/>
    </xf>
    <xf numFmtId="0" fontId="0" fillId="0" borderId="0" xfId="0" applyFont="1" applyBorder="1" applyAlignment="1">
      <alignment horizontal="center"/>
    </xf>
    <xf numFmtId="0" fontId="0" fillId="0" borderId="10" xfId="0" applyFont="1" applyBorder="1" applyAlignment="1">
      <alignment wrapText="1"/>
    </xf>
    <xf numFmtId="0" fontId="0" fillId="0" borderId="10" xfId="0" applyFont="1" applyBorder="1" applyAlignment="1">
      <alignment/>
    </xf>
    <xf numFmtId="0" fontId="5" fillId="0" borderId="0" xfId="0" applyFont="1" applyFill="1" applyAlignment="1" applyProtection="1">
      <alignment wrapText="1"/>
      <protection locked="0"/>
    </xf>
    <xf numFmtId="0" fontId="0" fillId="0" borderId="10" xfId="0" applyFont="1" applyBorder="1" applyAlignment="1">
      <alignment horizontal="center"/>
    </xf>
    <xf numFmtId="0" fontId="0" fillId="37" borderId="10" xfId="0" applyFont="1" applyFill="1" applyBorder="1" applyAlignment="1">
      <alignment/>
    </xf>
    <xf numFmtId="0" fontId="5" fillId="0" borderId="0" xfId="0" applyFont="1" applyFill="1" applyBorder="1" applyAlignment="1" applyProtection="1">
      <alignment/>
      <protection locked="0"/>
    </xf>
    <xf numFmtId="3" fontId="5" fillId="0" borderId="10" xfId="0" applyNumberFormat="1" applyFont="1" applyBorder="1" applyAlignment="1">
      <alignment horizontal="center"/>
    </xf>
    <xf numFmtId="0" fontId="5" fillId="0" borderId="10" xfId="0" applyNumberFormat="1" applyFont="1" applyFill="1" applyBorder="1" applyAlignment="1" applyProtection="1">
      <alignment wrapText="1"/>
      <protection locked="0"/>
    </xf>
    <xf numFmtId="0" fontId="5" fillId="0" borderId="10" xfId="45" applyNumberFormat="1" applyFont="1" applyFill="1" applyBorder="1" applyAlignment="1" applyProtection="1">
      <alignment wrapText="1"/>
      <protection locked="0"/>
    </xf>
    <xf numFmtId="0" fontId="5" fillId="0" borderId="10" xfId="0" applyNumberFormat="1" applyFont="1" applyBorder="1" applyAlignment="1" applyProtection="1">
      <alignment wrapText="1"/>
      <protection locked="0"/>
    </xf>
    <xf numFmtId="0" fontId="3" fillId="0" borderId="11" xfId="68" applyFont="1" applyFill="1" applyBorder="1" applyAlignment="1">
      <alignment horizontal="right" vertical="top"/>
      <protection/>
    </xf>
    <xf numFmtId="0" fontId="3" fillId="0" borderId="10" xfId="71" applyFont="1" applyBorder="1" applyAlignment="1">
      <alignment horizontal="left" wrapText="1"/>
      <protection/>
    </xf>
    <xf numFmtId="0" fontId="3" fillId="0" borderId="10" xfId="71" applyFont="1" applyBorder="1" applyAlignment="1">
      <alignment horizontal="left"/>
      <protection/>
    </xf>
    <xf numFmtId="0" fontId="3" fillId="0" borderId="10" xfId="71" applyFont="1" applyFill="1" applyBorder="1" applyAlignment="1">
      <alignment horizontal="left"/>
      <protection/>
    </xf>
    <xf numFmtId="0" fontId="27" fillId="0" borderId="13" xfId="63" applyFont="1" applyBorder="1" applyAlignment="1">
      <alignment horizontal="left"/>
      <protection/>
    </xf>
    <xf numFmtId="0" fontId="3" fillId="33" borderId="10" xfId="71" applyFont="1" applyFill="1" applyBorder="1" applyAlignment="1">
      <alignment horizontal="left"/>
      <protection/>
    </xf>
    <xf numFmtId="0" fontId="3" fillId="34" borderId="10" xfId="71" applyFont="1" applyFill="1" applyBorder="1" applyAlignment="1">
      <alignment horizontal="left"/>
      <protection/>
    </xf>
    <xf numFmtId="0" fontId="4" fillId="34" borderId="10" xfId="71" applyFont="1" applyFill="1" applyBorder="1" applyAlignment="1">
      <alignment horizontal="center" wrapText="1"/>
      <protection/>
    </xf>
    <xf numFmtId="0" fontId="4" fillId="34" borderId="20" xfId="71" applyFont="1" applyFill="1" applyBorder="1" applyAlignment="1">
      <alignment horizontal="center" wrapText="1"/>
      <protection/>
    </xf>
    <xf numFmtId="0" fontId="0" fillId="0" borderId="50" xfId="71" applyBorder="1" applyAlignment="1">
      <alignment horizontal="left"/>
      <protection/>
    </xf>
    <xf numFmtId="0" fontId="0" fillId="0" borderId="10" xfId="71" applyBorder="1" applyAlignment="1">
      <alignment horizontal="left"/>
      <protection/>
    </xf>
    <xf numFmtId="0" fontId="106" fillId="0" borderId="72" xfId="0" applyFont="1" applyBorder="1" applyAlignment="1">
      <alignment/>
    </xf>
    <xf numFmtId="0" fontId="106" fillId="0" borderId="73" xfId="0" applyFont="1" applyBorder="1" applyAlignment="1">
      <alignment/>
    </xf>
    <xf numFmtId="0" fontId="106" fillId="0" borderId="73" xfId="0" applyFont="1" applyBorder="1" applyAlignment="1">
      <alignment wrapText="1"/>
    </xf>
    <xf numFmtId="0" fontId="106" fillId="0" borderId="59" xfId="0" applyFont="1" applyBorder="1" applyAlignment="1">
      <alignment wrapText="1"/>
    </xf>
    <xf numFmtId="0" fontId="106" fillId="0" borderId="74" xfId="0" applyFont="1" applyBorder="1" applyAlignment="1">
      <alignment wrapText="1"/>
    </xf>
    <xf numFmtId="0" fontId="106" fillId="0" borderId="75" xfId="0" applyFont="1" applyBorder="1" applyAlignment="1">
      <alignment wrapText="1"/>
    </xf>
    <xf numFmtId="0" fontId="106" fillId="0" borderId="76" xfId="0" applyFont="1" applyBorder="1" applyAlignment="1">
      <alignment wrapText="1"/>
    </xf>
    <xf numFmtId="0" fontId="106" fillId="0" borderId="70" xfId="0" applyFont="1" applyBorder="1" applyAlignment="1">
      <alignment wrapText="1"/>
    </xf>
    <xf numFmtId="3" fontId="0" fillId="33" borderId="50" xfId="0" applyNumberFormat="1" applyFill="1" applyBorder="1" applyAlignment="1">
      <alignment/>
    </xf>
    <xf numFmtId="0" fontId="0" fillId="0" borderId="57" xfId="0" applyFill="1" applyBorder="1" applyAlignment="1">
      <alignment/>
    </xf>
    <xf numFmtId="0" fontId="107" fillId="0" borderId="0" xfId="0" applyFont="1" applyAlignment="1" applyProtection="1">
      <alignment/>
      <protection/>
    </xf>
    <xf numFmtId="3" fontId="5" fillId="0" borderId="20" xfId="64" applyNumberFormat="1" applyFont="1" applyBorder="1">
      <alignment/>
      <protection/>
    </xf>
    <xf numFmtId="3" fontId="5" fillId="0" borderId="10" xfId="64" applyNumberFormat="1" applyFont="1" applyBorder="1">
      <alignment/>
      <protection/>
    </xf>
    <xf numFmtId="3" fontId="5" fillId="0" borderId="19" xfId="64" applyNumberFormat="1" applyFont="1" applyBorder="1">
      <alignment/>
      <protection/>
    </xf>
    <xf numFmtId="3" fontId="18" fillId="40" borderId="41" xfId="64" applyNumberFormat="1" applyFont="1" applyFill="1" applyBorder="1">
      <alignment/>
      <protection/>
    </xf>
    <xf numFmtId="3" fontId="18" fillId="40" borderId="10" xfId="64" applyNumberFormat="1" applyFont="1" applyFill="1" applyBorder="1">
      <alignment/>
      <protection/>
    </xf>
    <xf numFmtId="3" fontId="5" fillId="41" borderId="10" xfId="64" applyNumberFormat="1" applyFont="1" applyFill="1" applyBorder="1">
      <alignment/>
      <protection/>
    </xf>
    <xf numFmtId="3" fontId="5" fillId="41" borderId="43" xfId="64" applyNumberFormat="1" applyFont="1" applyFill="1" applyBorder="1">
      <alignment/>
      <protection/>
    </xf>
    <xf numFmtId="3" fontId="5" fillId="0" borderId="10" xfId="64" applyNumberFormat="1" applyFont="1" applyFill="1" applyBorder="1">
      <alignment/>
      <protection/>
    </xf>
    <xf numFmtId="3" fontId="5" fillId="33" borderId="43" xfId="64" applyNumberFormat="1" applyFont="1" applyFill="1" applyBorder="1">
      <alignment/>
      <protection/>
    </xf>
    <xf numFmtId="0" fontId="0" fillId="0" borderId="15" xfId="0" applyBorder="1" applyAlignment="1" applyProtection="1">
      <alignment horizontal="left"/>
      <protection/>
    </xf>
    <xf numFmtId="0" fontId="0" fillId="0" borderId="16" xfId="0" applyBorder="1" applyAlignment="1" applyProtection="1">
      <alignment horizontal="left"/>
      <protection/>
    </xf>
    <xf numFmtId="0" fontId="20" fillId="0" borderId="0" xfId="69" applyFont="1" applyProtection="1">
      <alignment/>
      <protection locked="0"/>
    </xf>
    <xf numFmtId="0" fontId="19" fillId="0" borderId="0" xfId="69" applyProtection="1">
      <alignment/>
      <protection locked="0"/>
    </xf>
    <xf numFmtId="0" fontId="0" fillId="0" borderId="0" xfId="0" applyBorder="1" applyAlignment="1" applyProtection="1">
      <alignment/>
      <protection locked="0"/>
    </xf>
    <xf numFmtId="0" fontId="30" fillId="0" borderId="0" xfId="0" applyFont="1" applyAlignment="1" applyProtection="1">
      <alignment/>
      <protection locked="0"/>
    </xf>
    <xf numFmtId="0" fontId="0" fillId="0" borderId="0" xfId="0" applyAlignment="1" applyProtection="1">
      <alignment wrapText="1"/>
      <protection locked="0"/>
    </xf>
    <xf numFmtId="0" fontId="14" fillId="34" borderId="77" xfId="69" applyFont="1" applyFill="1" applyBorder="1" applyAlignment="1" applyProtection="1">
      <alignment horizontal="left" vertical="top" wrapText="1"/>
      <protection locked="0"/>
    </xf>
    <xf numFmtId="0" fontId="19" fillId="0" borderId="0" xfId="69" applyBorder="1" applyProtection="1">
      <alignment/>
      <protection locked="0"/>
    </xf>
    <xf numFmtId="0" fontId="14" fillId="0" borderId="16" xfId="69" applyFont="1" applyBorder="1" applyAlignment="1" applyProtection="1">
      <alignment horizontal="right" vertical="top" wrapText="1"/>
      <protection locked="0"/>
    </xf>
    <xf numFmtId="0" fontId="0" fillId="0" borderId="16" xfId="0" applyBorder="1" applyAlignment="1" applyProtection="1">
      <alignment horizontal="right" vertical="top" wrapText="1"/>
      <protection locked="0"/>
    </xf>
    <xf numFmtId="0" fontId="14" fillId="0" borderId="16" xfId="69" applyFont="1" applyBorder="1" applyAlignment="1" applyProtection="1">
      <alignment horizontal="left" vertical="top" wrapText="1"/>
      <protection locked="0"/>
    </xf>
    <xf numFmtId="0" fontId="14" fillId="0" borderId="78" xfId="69" applyFont="1" applyBorder="1" applyAlignment="1" applyProtection="1">
      <alignment horizontal="left" vertical="top" wrapText="1"/>
      <protection locked="0"/>
    </xf>
    <xf numFmtId="0" fontId="12" fillId="43" borderId="44" xfId="69" applyFont="1" applyFill="1" applyBorder="1" applyAlignment="1" applyProtection="1">
      <alignment horizontal="center" wrapText="1"/>
      <protection locked="0"/>
    </xf>
    <xf numFmtId="0" fontId="12" fillId="43" borderId="79" xfId="69" applyFont="1" applyFill="1" applyBorder="1" applyAlignment="1" applyProtection="1">
      <alignment horizontal="center" wrapText="1"/>
      <protection locked="0"/>
    </xf>
    <xf numFmtId="0" fontId="12" fillId="43" borderId="44" xfId="69" applyFont="1" applyFill="1" applyBorder="1" applyAlignment="1" applyProtection="1">
      <alignment wrapText="1"/>
      <protection locked="0"/>
    </xf>
    <xf numFmtId="0" fontId="5" fillId="0" borderId="44" xfId="69" applyFont="1" applyBorder="1" applyAlignment="1" applyProtection="1">
      <alignment vertical="top" wrapText="1"/>
      <protection locked="0"/>
    </xf>
    <xf numFmtId="3" fontId="19" fillId="0" borderId="44" xfId="69" applyNumberFormat="1" applyFont="1" applyBorder="1" applyAlignment="1" applyProtection="1">
      <alignment vertical="top" wrapText="1"/>
      <protection locked="0"/>
    </xf>
    <xf numFmtId="0" fontId="32" fillId="0" borderId="0" xfId="69" applyFont="1" applyAlignment="1" applyProtection="1">
      <alignment wrapText="1"/>
      <protection locked="0"/>
    </xf>
    <xf numFmtId="0" fontId="5" fillId="36" borderId="10" xfId="0" applyFont="1" applyFill="1" applyBorder="1" applyAlignment="1" applyProtection="1">
      <alignment horizontal="left" vertical="center" wrapText="1"/>
      <protection locked="0"/>
    </xf>
    <xf numFmtId="3" fontId="19" fillId="36" borderId="44" xfId="69" applyNumberFormat="1" applyFont="1" applyFill="1" applyBorder="1" applyAlignment="1" applyProtection="1">
      <alignment vertical="top" wrapText="1"/>
      <protection locked="0"/>
    </xf>
    <xf numFmtId="0" fontId="5" fillId="0" borderId="0" xfId="0" applyFont="1" applyFill="1" applyBorder="1" applyAlignment="1" applyProtection="1">
      <alignment horizontal="left" vertical="center" wrapText="1"/>
      <protection locked="0"/>
    </xf>
    <xf numFmtId="1" fontId="19" fillId="0" borderId="0" xfId="69" applyNumberFormat="1" applyFont="1" applyFill="1" applyBorder="1" applyAlignment="1" applyProtection="1">
      <alignment vertical="top" wrapText="1"/>
      <protection locked="0"/>
    </xf>
    <xf numFmtId="1" fontId="19" fillId="0" borderId="18" xfId="69" applyNumberFormat="1" applyFont="1" applyFill="1" applyBorder="1" applyAlignment="1" applyProtection="1">
      <alignment vertical="top" wrapText="1"/>
      <protection locked="0"/>
    </xf>
    <xf numFmtId="0" fontId="32" fillId="0" borderId="0" xfId="69" applyFont="1" applyFill="1" applyAlignment="1" applyProtection="1">
      <alignment wrapText="1"/>
      <protection locked="0"/>
    </xf>
    <xf numFmtId="0" fontId="19" fillId="0" borderId="0" xfId="69" applyFill="1" applyProtection="1">
      <alignment/>
      <protection locked="0"/>
    </xf>
    <xf numFmtId="1" fontId="23" fillId="34" borderId="0" xfId="69" applyNumberFormat="1" applyFont="1" applyFill="1" applyBorder="1" applyAlignment="1" applyProtection="1">
      <alignment vertical="top" wrapText="1"/>
      <protection locked="0"/>
    </xf>
    <xf numFmtId="0" fontId="25" fillId="0" borderId="0" xfId="69" applyFont="1" applyBorder="1" applyAlignment="1" applyProtection="1">
      <alignment horizontal="right" vertical="top" wrapText="1"/>
      <protection locked="0"/>
    </xf>
    <xf numFmtId="0" fontId="0" fillId="0" borderId="0" xfId="0" applyFont="1" applyBorder="1" applyAlignment="1" applyProtection="1">
      <alignment horizontal="right" vertical="top" wrapText="1"/>
      <protection locked="0"/>
    </xf>
    <xf numFmtId="1" fontId="23" fillId="0" borderId="0" xfId="69" applyNumberFormat="1" applyFont="1" applyFill="1" applyBorder="1" applyAlignment="1" applyProtection="1">
      <alignment vertical="top" wrapText="1"/>
      <protection locked="0"/>
    </xf>
    <xf numFmtId="0" fontId="54" fillId="0" borderId="0" xfId="69" applyFont="1" applyBorder="1" applyAlignment="1" applyProtection="1">
      <alignment horizontal="left" vertical="top" wrapText="1"/>
      <protection locked="0"/>
    </xf>
    <xf numFmtId="0" fontId="12" fillId="43" borderId="10" xfId="69" applyFont="1" applyFill="1" applyBorder="1" applyAlignment="1" applyProtection="1">
      <alignment horizontal="center" wrapText="1"/>
      <protection locked="0"/>
    </xf>
    <xf numFmtId="0" fontId="12" fillId="43" borderId="44" xfId="69" applyFont="1" applyFill="1" applyBorder="1" applyAlignment="1" applyProtection="1">
      <alignment vertical="top" wrapText="1"/>
      <protection locked="0"/>
    </xf>
    <xf numFmtId="1" fontId="19" fillId="0" borderId="44" xfId="69" applyNumberFormat="1" applyFont="1" applyBorder="1" applyAlignment="1" applyProtection="1">
      <alignment vertical="top" wrapText="1"/>
      <protection locked="0"/>
    </xf>
    <xf numFmtId="0" fontId="5" fillId="0" borderId="80" xfId="69" applyFont="1" applyBorder="1" applyAlignment="1" applyProtection="1">
      <alignment vertical="top" wrapText="1"/>
      <protection locked="0"/>
    </xf>
    <xf numFmtId="0" fontId="5" fillId="0" borderId="10" xfId="69" applyFont="1" applyBorder="1" applyAlignment="1" applyProtection="1">
      <alignment vertical="top" wrapText="1"/>
      <protection locked="0"/>
    </xf>
    <xf numFmtId="1" fontId="19" fillId="36" borderId="44" xfId="69" applyNumberFormat="1" applyFont="1" applyFill="1" applyBorder="1" applyAlignment="1" applyProtection="1">
      <alignment vertical="top" wrapText="1"/>
      <protection locked="0"/>
    </xf>
    <xf numFmtId="0" fontId="3" fillId="0" borderId="0" xfId="0" applyFont="1" applyFill="1" applyBorder="1" applyAlignment="1" applyProtection="1">
      <alignment horizontal="right" vertical="top"/>
      <protection locked="0"/>
    </xf>
    <xf numFmtId="0" fontId="57" fillId="0" borderId="0" xfId="69" applyFont="1" applyProtection="1">
      <alignment/>
      <protection locked="0"/>
    </xf>
    <xf numFmtId="0" fontId="15" fillId="0" borderId="0" xfId="55" applyAlignment="1" applyProtection="1">
      <alignment/>
      <protection locked="0"/>
    </xf>
    <xf numFmtId="0" fontId="19" fillId="0" borderId="0" xfId="69" applyFont="1" applyProtection="1">
      <alignment/>
      <protection locked="0"/>
    </xf>
    <xf numFmtId="3" fontId="19" fillId="33" borderId="44" xfId="69" applyNumberFormat="1" applyFont="1" applyFill="1" applyBorder="1" applyAlignment="1" applyProtection="1">
      <alignment vertical="top" wrapText="1"/>
      <protection/>
    </xf>
    <xf numFmtId="3" fontId="19" fillId="36" borderId="44" xfId="69" applyNumberFormat="1" applyFont="1" applyFill="1" applyBorder="1" applyAlignment="1" applyProtection="1">
      <alignment vertical="top" wrapText="1"/>
      <protection/>
    </xf>
    <xf numFmtId="1" fontId="19" fillId="33" borderId="44" xfId="69" applyNumberFormat="1" applyFont="1" applyFill="1" applyBorder="1" applyAlignment="1" applyProtection="1">
      <alignment vertical="top" wrapText="1"/>
      <protection/>
    </xf>
    <xf numFmtId="1" fontId="19" fillId="36" borderId="44" xfId="69" applyNumberFormat="1" applyFont="1" applyFill="1" applyBorder="1" applyAlignment="1" applyProtection="1">
      <alignment vertical="top" wrapText="1"/>
      <protection/>
    </xf>
    <xf numFmtId="0" fontId="2" fillId="0" borderId="0" xfId="0" applyFont="1" applyAlignment="1" applyProtection="1">
      <alignment/>
      <protection locked="0"/>
    </xf>
    <xf numFmtId="0" fontId="0" fillId="0" borderId="0" xfId="0" applyBorder="1" applyAlignment="1" applyProtection="1">
      <alignment horizontal="center"/>
      <protection locked="0"/>
    </xf>
    <xf numFmtId="0" fontId="0" fillId="0" borderId="13" xfId="0" applyBorder="1" applyAlignment="1" applyProtection="1">
      <alignment horizontal="center"/>
      <protection locked="0"/>
    </xf>
    <xf numFmtId="0" fontId="3" fillId="0" borderId="0" xfId="0" applyFont="1" applyAlignment="1" applyProtection="1">
      <alignment/>
      <protection locked="0"/>
    </xf>
    <xf numFmtId="0" fontId="5" fillId="0" borderId="0" xfId="0" applyFont="1" applyBorder="1" applyAlignment="1" applyProtection="1">
      <alignment wrapText="1"/>
      <protection locked="0"/>
    </xf>
    <xf numFmtId="0" fontId="4" fillId="0" borderId="0" xfId="0" applyFont="1" applyFill="1" applyBorder="1" applyAlignment="1" applyProtection="1">
      <alignment/>
      <protection locked="0"/>
    </xf>
    <xf numFmtId="0" fontId="2" fillId="0" borderId="0" xfId="0" applyFont="1" applyFill="1" applyAlignment="1" applyProtection="1">
      <alignment/>
      <protection locked="0"/>
    </xf>
    <xf numFmtId="2" fontId="0" fillId="0" borderId="0" xfId="0" applyNumberFormat="1" applyFill="1" applyAlignment="1" applyProtection="1">
      <alignment/>
      <protection locked="0"/>
    </xf>
    <xf numFmtId="2" fontId="0" fillId="0" borderId="0" xfId="0" applyNumberFormat="1" applyFill="1" applyAlignment="1" applyProtection="1">
      <alignment horizontal="left"/>
      <protection locked="0"/>
    </xf>
    <xf numFmtId="0" fontId="4" fillId="0" borderId="0" xfId="0" applyFont="1" applyBorder="1" applyAlignment="1" applyProtection="1">
      <alignment/>
      <protection locked="0"/>
    </xf>
    <xf numFmtId="0" fontId="28" fillId="0" borderId="0" xfId="0" applyFont="1" applyBorder="1" applyAlignment="1" applyProtection="1">
      <alignment/>
      <protection locked="0"/>
    </xf>
    <xf numFmtId="2" fontId="0" fillId="0" borderId="0" xfId="0" applyNumberFormat="1" applyAlignment="1" applyProtection="1">
      <alignment/>
      <protection locked="0"/>
    </xf>
    <xf numFmtId="2" fontId="0" fillId="0" borderId="0" xfId="0" applyNumberFormat="1" applyAlignment="1" applyProtection="1">
      <alignment horizontal="left"/>
      <protection locked="0"/>
    </xf>
    <xf numFmtId="0" fontId="3" fillId="0" borderId="10" xfId="0" applyFont="1" applyFill="1" applyBorder="1" applyAlignment="1" applyProtection="1">
      <alignment wrapText="1"/>
      <protection locked="0"/>
    </xf>
    <xf numFmtId="0" fontId="5" fillId="0" borderId="13" xfId="0" applyFont="1" applyBorder="1" applyAlignment="1" applyProtection="1">
      <alignment horizontal="left"/>
      <protection locked="0"/>
    </xf>
    <xf numFmtId="0" fontId="5" fillId="0" borderId="0" xfId="0" applyFont="1" applyBorder="1" applyAlignment="1" applyProtection="1">
      <alignment horizontal="left"/>
      <protection locked="0"/>
    </xf>
    <xf numFmtId="0" fontId="0" fillId="0" borderId="13" xfId="0" applyBorder="1" applyAlignment="1" applyProtection="1">
      <alignment/>
      <protection locked="0"/>
    </xf>
    <xf numFmtId="3" fontId="0" fillId="33" borderId="10" xfId="0" applyNumberFormat="1" applyFill="1" applyBorder="1" applyAlignment="1" applyProtection="1">
      <alignment/>
      <protection/>
    </xf>
    <xf numFmtId="0" fontId="0" fillId="0" borderId="10" xfId="0" applyBorder="1" applyAlignment="1" applyProtection="1">
      <alignment wrapText="1"/>
      <protection/>
    </xf>
    <xf numFmtId="0" fontId="3" fillId="34" borderId="11" xfId="0" applyFont="1" applyFill="1" applyBorder="1" applyAlignment="1" applyProtection="1">
      <alignment/>
      <protection/>
    </xf>
    <xf numFmtId="0" fontId="3" fillId="34" borderId="10" xfId="0" applyFont="1" applyFill="1" applyBorder="1" applyAlignment="1" applyProtection="1">
      <alignment/>
      <protection/>
    </xf>
    <xf numFmtId="0" fontId="4" fillId="34" borderId="10" xfId="0" applyFont="1" applyFill="1" applyBorder="1" applyAlignment="1" applyProtection="1">
      <alignment horizontal="center" wrapText="1"/>
      <protection/>
    </xf>
    <xf numFmtId="0" fontId="30" fillId="0" borderId="0" xfId="0" applyFont="1" applyAlignment="1" applyProtection="1">
      <alignment/>
      <protection/>
    </xf>
    <xf numFmtId="0" fontId="0" fillId="0" borderId="0" xfId="0" applyBorder="1" applyAlignment="1" applyProtection="1">
      <alignment horizontal="center"/>
      <protection/>
    </xf>
    <xf numFmtId="0" fontId="0" fillId="0" borderId="0" xfId="0" applyBorder="1" applyAlignment="1" applyProtection="1">
      <alignment/>
      <protection/>
    </xf>
    <xf numFmtId="0" fontId="108" fillId="0" borderId="0" xfId="0" applyFont="1" applyAlignment="1" applyProtection="1">
      <alignment vertical="center"/>
      <protection/>
    </xf>
    <xf numFmtId="0" fontId="0" fillId="0" borderId="0" xfId="0" applyAlignment="1" applyProtection="1">
      <alignment vertical="center"/>
      <protection/>
    </xf>
    <xf numFmtId="0" fontId="4" fillId="0" borderId="71" xfId="0" applyFont="1" applyBorder="1" applyAlignment="1">
      <alignment vertical="center"/>
    </xf>
    <xf numFmtId="0" fontId="2" fillId="0" borderId="0" xfId="0" applyFont="1" applyAlignment="1">
      <alignment horizontal="left"/>
    </xf>
    <xf numFmtId="0" fontId="7" fillId="0" borderId="0" xfId="0" applyFont="1" applyAlignment="1">
      <alignment/>
    </xf>
    <xf numFmtId="0" fontId="108" fillId="0" borderId="0" xfId="0" applyFont="1" applyAlignment="1">
      <alignment/>
    </xf>
    <xf numFmtId="3" fontId="0" fillId="42" borderId="10" xfId="0" applyNumberFormat="1" applyFill="1" applyBorder="1" applyAlignment="1" applyProtection="1">
      <alignment/>
      <protection/>
    </xf>
    <xf numFmtId="3" fontId="0" fillId="42" borderId="10" xfId="42" applyNumberFormat="1" applyFont="1" applyFill="1" applyBorder="1" applyAlignment="1">
      <alignment/>
    </xf>
    <xf numFmtId="0" fontId="2" fillId="2" borderId="81" xfId="0" applyFont="1" applyFill="1" applyBorder="1" applyAlignment="1">
      <alignment vertical="center"/>
    </xf>
    <xf numFmtId="0" fontId="2" fillId="2" borderId="81" xfId="0" applyFont="1" applyFill="1" applyBorder="1" applyAlignment="1">
      <alignment horizontal="left" vertical="center"/>
    </xf>
    <xf numFmtId="0" fontId="3" fillId="0" borderId="71" xfId="0" applyFont="1" applyBorder="1" applyAlignment="1">
      <alignment horizontal="left" vertical="center"/>
    </xf>
    <xf numFmtId="0" fontId="0" fillId="0" borderId="0" xfId="0" applyAlignment="1">
      <alignment horizontal="left"/>
    </xf>
    <xf numFmtId="0" fontId="0" fillId="0" borderId="10" xfId="0" applyFill="1" applyBorder="1" applyAlignment="1" applyProtection="1">
      <alignment/>
      <protection/>
    </xf>
    <xf numFmtId="3" fontId="0" fillId="0" borderId="10" xfId="0" applyNumberFormat="1" applyFill="1" applyBorder="1" applyAlignment="1" applyProtection="1">
      <alignment/>
      <protection/>
    </xf>
    <xf numFmtId="0" fontId="0" fillId="0" borderId="10" xfId="0" applyFill="1" applyBorder="1" applyAlignment="1" applyProtection="1">
      <alignment/>
      <protection locked="0"/>
    </xf>
    <xf numFmtId="3" fontId="0" fillId="19" borderId="10" xfId="42" applyNumberFormat="1" applyFont="1" applyFill="1" applyBorder="1" applyAlignment="1">
      <alignment/>
    </xf>
    <xf numFmtId="0" fontId="0" fillId="0" borderId="10" xfId="0" applyFill="1" applyBorder="1" applyAlignment="1">
      <alignment/>
    </xf>
    <xf numFmtId="0" fontId="18" fillId="0" borderId="10" xfId="0" applyFont="1" applyFill="1" applyBorder="1" applyAlignment="1">
      <alignment/>
    </xf>
    <xf numFmtId="165" fontId="5" fillId="0" borderId="10" xfId="0" applyNumberFormat="1" applyFont="1" applyFill="1" applyBorder="1" applyAlignment="1" applyProtection="1">
      <alignment wrapText="1"/>
      <protection locked="0"/>
    </xf>
    <xf numFmtId="0" fontId="32" fillId="0" borderId="0" xfId="69" applyFont="1" applyAlignment="1" applyProtection="1">
      <alignment wrapText="1"/>
      <protection/>
    </xf>
    <xf numFmtId="0" fontId="106" fillId="0" borderId="72" xfId="0" applyFont="1" applyBorder="1" applyAlignment="1">
      <alignment wrapText="1"/>
    </xf>
    <xf numFmtId="3" fontId="0" fillId="0" borderId="10" xfId="71" applyNumberFormat="1" applyFont="1" applyBorder="1">
      <alignment/>
      <protection/>
    </xf>
    <xf numFmtId="3" fontId="0" fillId="0" borderId="10" xfId="71" applyNumberFormat="1" applyBorder="1">
      <alignment/>
      <protection/>
    </xf>
    <xf numFmtId="3" fontId="0" fillId="33" borderId="20" xfId="71" applyNumberFormat="1" applyFill="1" applyBorder="1">
      <alignment/>
      <protection/>
    </xf>
    <xf numFmtId="3" fontId="0" fillId="0" borderId="10" xfId="71" applyNumberFormat="1" applyFill="1" applyBorder="1">
      <alignment/>
      <protection/>
    </xf>
    <xf numFmtId="3" fontId="0" fillId="33" borderId="10" xfId="71" applyNumberFormat="1" applyFill="1" applyBorder="1">
      <alignment/>
      <protection/>
    </xf>
    <xf numFmtId="3" fontId="24" fillId="0" borderId="0" xfId="62" applyNumberFormat="1" applyFont="1" applyBorder="1">
      <alignment/>
      <protection/>
    </xf>
    <xf numFmtId="3" fontId="0" fillId="0" borderId="14" xfId="71" applyNumberFormat="1" applyBorder="1">
      <alignment/>
      <protection/>
    </xf>
    <xf numFmtId="3" fontId="0" fillId="0" borderId="10" xfId="71" applyNumberFormat="1" applyFont="1" applyFill="1" applyBorder="1">
      <alignment/>
      <protection/>
    </xf>
    <xf numFmtId="3" fontId="0" fillId="33" borderId="14" xfId="71" applyNumberFormat="1" applyFill="1" applyBorder="1">
      <alignment/>
      <protection/>
    </xf>
    <xf numFmtId="3" fontId="0" fillId="33" borderId="46" xfId="71" applyNumberFormat="1" applyFill="1" applyBorder="1">
      <alignment/>
      <protection/>
    </xf>
    <xf numFmtId="3" fontId="0" fillId="0" borderId="20" xfId="71" applyNumberFormat="1" applyFont="1" applyBorder="1">
      <alignment/>
      <protection/>
    </xf>
    <xf numFmtId="3" fontId="19" fillId="37" borderId="51" xfId="62" applyNumberFormat="1" applyFill="1" applyBorder="1">
      <alignment/>
      <protection/>
    </xf>
    <xf numFmtId="3" fontId="19" fillId="37" borderId="15" xfId="62" applyNumberFormat="1" applyFill="1" applyBorder="1">
      <alignment/>
      <protection/>
    </xf>
    <xf numFmtId="3" fontId="19" fillId="37" borderId="64" xfId="62" applyNumberFormat="1" applyFill="1" applyBorder="1">
      <alignment/>
      <protection/>
    </xf>
    <xf numFmtId="3" fontId="19" fillId="37" borderId="65" xfId="62" applyNumberFormat="1" applyFill="1" applyBorder="1">
      <alignment/>
      <protection/>
    </xf>
    <xf numFmtId="3" fontId="34" fillId="37" borderId="51" xfId="62" applyNumberFormat="1" applyFont="1" applyFill="1" applyBorder="1">
      <alignment/>
      <protection/>
    </xf>
    <xf numFmtId="3" fontId="19" fillId="37" borderId="82" xfId="62" applyNumberFormat="1" applyFill="1" applyBorder="1" applyAlignment="1">
      <alignment horizontal="center"/>
      <protection/>
    </xf>
    <xf numFmtId="3" fontId="19" fillId="0" borderId="20" xfId="62" applyNumberFormat="1" applyBorder="1">
      <alignment/>
      <protection/>
    </xf>
    <xf numFmtId="3" fontId="19" fillId="0" borderId="10" xfId="62" applyNumberFormat="1" applyFill="1" applyBorder="1">
      <alignment/>
      <protection/>
    </xf>
    <xf numFmtId="3" fontId="19" fillId="0" borderId="43" xfId="62" applyNumberFormat="1" applyBorder="1">
      <alignment/>
      <protection/>
    </xf>
    <xf numFmtId="3" fontId="19" fillId="0" borderId="19" xfId="62" applyNumberFormat="1" applyBorder="1">
      <alignment/>
      <protection/>
    </xf>
    <xf numFmtId="3" fontId="19" fillId="0" borderId="41" xfId="62" applyNumberFormat="1" applyBorder="1">
      <alignment/>
      <protection/>
    </xf>
    <xf numFmtId="3" fontId="19" fillId="0" borderId="46" xfId="62" applyNumberFormat="1" applyBorder="1">
      <alignment/>
      <protection/>
    </xf>
    <xf numFmtId="3" fontId="19" fillId="0" borderId="17" xfId="62" applyNumberFormat="1" applyBorder="1">
      <alignment/>
      <protection/>
    </xf>
    <xf numFmtId="3" fontId="19" fillId="0" borderId="49" xfId="62" applyNumberFormat="1" applyBorder="1">
      <alignment/>
      <protection/>
    </xf>
    <xf numFmtId="3" fontId="19" fillId="0" borderId="60" xfId="62" applyNumberFormat="1" applyBorder="1">
      <alignment/>
      <protection/>
    </xf>
    <xf numFmtId="3" fontId="19" fillId="0" borderId="51" xfId="62" applyNumberFormat="1" applyFill="1" applyBorder="1">
      <alignment/>
      <protection/>
    </xf>
    <xf numFmtId="3" fontId="19" fillId="0" borderId="15" xfId="62" applyNumberFormat="1" applyFill="1" applyBorder="1">
      <alignment/>
      <protection/>
    </xf>
    <xf numFmtId="3" fontId="19" fillId="0" borderId="64" xfId="62" applyNumberFormat="1" applyFill="1" applyBorder="1">
      <alignment/>
      <protection/>
    </xf>
    <xf numFmtId="3" fontId="19" fillId="0" borderId="65" xfId="62" applyNumberFormat="1" applyFill="1" applyBorder="1">
      <alignment/>
      <protection/>
    </xf>
    <xf numFmtId="3" fontId="19" fillId="33" borderId="35" xfId="62" applyNumberFormat="1" applyFill="1" applyBorder="1">
      <alignment/>
      <protection/>
    </xf>
    <xf numFmtId="3" fontId="24" fillId="0" borderId="32" xfId="62" applyNumberFormat="1" applyFont="1" applyBorder="1">
      <alignment/>
      <protection/>
    </xf>
    <xf numFmtId="3" fontId="24" fillId="0" borderId="32" xfId="62" applyNumberFormat="1" applyFont="1" applyFill="1" applyBorder="1">
      <alignment/>
      <protection/>
    </xf>
    <xf numFmtId="3" fontId="19" fillId="37" borderId="83" xfId="62" applyNumberFormat="1" applyFill="1" applyBorder="1">
      <alignment/>
      <protection/>
    </xf>
    <xf numFmtId="3" fontId="19" fillId="37" borderId="63" xfId="62" applyNumberFormat="1" applyFill="1" applyBorder="1">
      <alignment/>
      <protection/>
    </xf>
    <xf numFmtId="3" fontId="19" fillId="37" borderId="84" xfId="62" applyNumberFormat="1" applyFill="1" applyBorder="1">
      <alignment/>
      <protection/>
    </xf>
    <xf numFmtId="3" fontId="19" fillId="37" borderId="85" xfId="62" applyNumberFormat="1" applyFill="1" applyBorder="1">
      <alignment/>
      <protection/>
    </xf>
    <xf numFmtId="3" fontId="19" fillId="0" borderId="86" xfId="62" applyNumberFormat="1" applyBorder="1">
      <alignment/>
      <protection/>
    </xf>
    <xf numFmtId="3" fontId="19" fillId="0" borderId="54" xfId="62" applyNumberFormat="1" applyBorder="1">
      <alignment/>
      <protection/>
    </xf>
    <xf numFmtId="3" fontId="19" fillId="0" borderId="42" xfId="62" applyNumberFormat="1" applyBorder="1">
      <alignment/>
      <protection/>
    </xf>
    <xf numFmtId="3" fontId="19" fillId="0" borderId="53" xfId="62" applyNumberFormat="1" applyFill="1" applyBorder="1">
      <alignment/>
      <protection/>
    </xf>
    <xf numFmtId="3" fontId="19" fillId="37" borderId="87" xfId="62" applyNumberFormat="1" applyFill="1" applyBorder="1">
      <alignment/>
      <protection/>
    </xf>
    <xf numFmtId="3" fontId="19" fillId="0" borderId="50" xfId="62" applyNumberFormat="1" applyFill="1" applyBorder="1">
      <alignment/>
      <protection/>
    </xf>
    <xf numFmtId="3" fontId="19" fillId="0" borderId="88" xfId="62" applyNumberFormat="1" applyBorder="1">
      <alignment/>
      <protection/>
    </xf>
    <xf numFmtId="3" fontId="19" fillId="37" borderId="89" xfId="62" applyNumberFormat="1" applyFill="1" applyBorder="1">
      <alignment/>
      <protection/>
    </xf>
    <xf numFmtId="3" fontId="19" fillId="37" borderId="90" xfId="62" applyNumberFormat="1" applyFill="1" applyBorder="1">
      <alignment/>
      <protection/>
    </xf>
    <xf numFmtId="3" fontId="19" fillId="37" borderId="38" xfId="62" applyNumberFormat="1" applyFill="1" applyBorder="1">
      <alignment/>
      <protection/>
    </xf>
    <xf numFmtId="3" fontId="19" fillId="37" borderId="47" xfId="62" applyNumberFormat="1" applyFill="1" applyBorder="1">
      <alignment/>
      <protection/>
    </xf>
    <xf numFmtId="3" fontId="19" fillId="37" borderId="31" xfId="62" applyNumberFormat="1" applyFill="1" applyBorder="1">
      <alignment/>
      <protection/>
    </xf>
    <xf numFmtId="3" fontId="0" fillId="0" borderId="84" xfId="71" applyNumberFormat="1" applyFont="1" applyBorder="1">
      <alignment/>
      <protection/>
    </xf>
    <xf numFmtId="3" fontId="0" fillId="0" borderId="67" xfId="71" applyNumberFormat="1" applyFont="1" applyBorder="1">
      <alignment/>
      <protection/>
    </xf>
    <xf numFmtId="3" fontId="0" fillId="0" borderId="63" xfId="71" applyNumberFormat="1" applyFont="1" applyBorder="1">
      <alignment/>
      <protection/>
    </xf>
    <xf numFmtId="3" fontId="0" fillId="0" borderId="41" xfId="71" applyNumberFormat="1" applyFont="1" applyBorder="1">
      <alignment/>
      <protection/>
    </xf>
    <xf numFmtId="3" fontId="0" fillId="0" borderId="43" xfId="71" applyNumberFormat="1" applyFont="1" applyBorder="1">
      <alignment/>
      <protection/>
    </xf>
    <xf numFmtId="3" fontId="0" fillId="0" borderId="42" xfId="71" applyNumberFormat="1" applyFont="1" applyBorder="1">
      <alignment/>
      <protection/>
    </xf>
    <xf numFmtId="3" fontId="0" fillId="0" borderId="53" xfId="71" applyNumberFormat="1" applyFont="1" applyBorder="1">
      <alignment/>
      <protection/>
    </xf>
    <xf numFmtId="3" fontId="0" fillId="0" borderId="54" xfId="71" applyNumberFormat="1" applyFont="1" applyBorder="1">
      <alignment/>
      <protection/>
    </xf>
    <xf numFmtId="3" fontId="19" fillId="0" borderId="22" xfId="62" applyNumberFormat="1" applyBorder="1" applyAlignment="1">
      <alignment horizontal="center"/>
      <protection/>
    </xf>
    <xf numFmtId="3" fontId="19" fillId="0" borderId="22" xfId="62" applyNumberFormat="1" applyFill="1" applyBorder="1" applyAlignment="1">
      <alignment horizontal="center"/>
      <protection/>
    </xf>
    <xf numFmtId="3" fontId="19" fillId="0" borderId="29" xfId="62" applyNumberFormat="1" applyBorder="1" applyAlignment="1">
      <alignment horizontal="center"/>
      <protection/>
    </xf>
    <xf numFmtId="3" fontId="19" fillId="0" borderId="29" xfId="62" applyNumberFormat="1" applyFill="1" applyBorder="1" applyAlignment="1">
      <alignment horizontal="center"/>
      <protection/>
    </xf>
    <xf numFmtId="3" fontId="19" fillId="33" borderId="30" xfId="62" applyNumberFormat="1" applyFill="1" applyBorder="1" applyAlignment="1">
      <alignment horizontal="center"/>
      <protection/>
    </xf>
    <xf numFmtId="3" fontId="19" fillId="0" borderId="21" xfId="62" applyNumberFormat="1" applyBorder="1" applyAlignment="1">
      <alignment horizontal="center"/>
      <protection/>
    </xf>
    <xf numFmtId="3" fontId="19" fillId="0" borderId="21" xfId="62" applyNumberFormat="1" applyFill="1" applyBorder="1" applyAlignment="1">
      <alignment horizontal="center"/>
      <protection/>
    </xf>
    <xf numFmtId="3" fontId="19" fillId="0" borderId="33" xfId="62" applyNumberFormat="1" applyBorder="1" applyAlignment="1">
      <alignment horizontal="center"/>
      <protection/>
    </xf>
    <xf numFmtId="3" fontId="19" fillId="0" borderId="33" xfId="62" applyNumberFormat="1" applyFill="1" applyBorder="1" applyAlignment="1">
      <alignment horizontal="center"/>
      <protection/>
    </xf>
    <xf numFmtId="3" fontId="19" fillId="37" borderId="31" xfId="62" applyNumberFormat="1" applyFill="1" applyBorder="1" applyAlignment="1">
      <alignment horizontal="center"/>
      <protection/>
    </xf>
    <xf numFmtId="3" fontId="19" fillId="0" borderId="52" xfId="62" applyNumberFormat="1" applyBorder="1" applyAlignment="1">
      <alignment horizontal="center"/>
      <protection/>
    </xf>
    <xf numFmtId="3" fontId="19" fillId="0" borderId="63" xfId="62" applyNumberFormat="1" applyBorder="1" applyAlignment="1">
      <alignment horizontal="center"/>
      <protection/>
    </xf>
    <xf numFmtId="3" fontId="19" fillId="0" borderId="63" xfId="62" applyNumberFormat="1" applyFill="1" applyBorder="1" applyAlignment="1">
      <alignment horizontal="center"/>
      <protection/>
    </xf>
    <xf numFmtId="3" fontId="19" fillId="0" borderId="43" xfId="62" applyNumberFormat="1" applyBorder="1" applyAlignment="1">
      <alignment horizontal="center"/>
      <protection/>
    </xf>
    <xf numFmtId="3" fontId="19" fillId="0" borderId="43" xfId="62" applyNumberFormat="1" applyFill="1" applyBorder="1" applyAlignment="1">
      <alignment horizontal="center"/>
      <protection/>
    </xf>
    <xf numFmtId="3" fontId="19" fillId="0" borderId="54" xfId="62" applyNumberFormat="1" applyBorder="1" applyAlignment="1">
      <alignment horizontal="center"/>
      <protection/>
    </xf>
    <xf numFmtId="3" fontId="19" fillId="0" borderId="54" xfId="62" applyNumberFormat="1" applyFill="1" applyBorder="1" applyAlignment="1">
      <alignment horizontal="center"/>
      <protection/>
    </xf>
    <xf numFmtId="3" fontId="24" fillId="0" borderId="0" xfId="62" applyNumberFormat="1" applyFont="1" applyFill="1" applyBorder="1">
      <alignment/>
      <protection/>
    </xf>
    <xf numFmtId="3" fontId="19" fillId="37" borderId="39" xfId="62" applyNumberFormat="1" applyFill="1" applyBorder="1">
      <alignment/>
      <protection/>
    </xf>
    <xf numFmtId="3" fontId="0" fillId="0" borderId="84" xfId="72" applyNumberFormat="1" applyFont="1" applyBorder="1" applyAlignment="1">
      <alignment horizontal="center"/>
      <protection/>
    </xf>
    <xf numFmtId="3" fontId="0" fillId="0" borderId="67" xfId="72" applyNumberFormat="1" applyFont="1" applyBorder="1" applyAlignment="1">
      <alignment horizontal="center"/>
      <protection/>
    </xf>
    <xf numFmtId="3" fontId="0" fillId="0" borderId="63" xfId="72" applyNumberFormat="1" applyFont="1" applyBorder="1" applyAlignment="1">
      <alignment horizontal="center"/>
      <protection/>
    </xf>
    <xf numFmtId="3" fontId="0" fillId="0" borderId="41" xfId="72" applyNumberFormat="1" applyFont="1" applyBorder="1" applyAlignment="1">
      <alignment horizontal="center"/>
      <protection/>
    </xf>
    <xf numFmtId="3" fontId="0" fillId="0" borderId="10" xfId="72" applyNumberFormat="1" applyFont="1" applyBorder="1" applyAlignment="1">
      <alignment horizontal="center"/>
      <protection/>
    </xf>
    <xf numFmtId="3" fontId="0" fillId="0" borderId="43" xfId="72" applyNumberFormat="1" applyFont="1" applyBorder="1" applyAlignment="1">
      <alignment horizontal="center"/>
      <protection/>
    </xf>
    <xf numFmtId="3" fontId="0" fillId="0" borderId="42" xfId="72" applyNumberFormat="1" applyFont="1" applyBorder="1" applyAlignment="1">
      <alignment horizontal="center"/>
      <protection/>
    </xf>
    <xf numFmtId="3" fontId="0" fillId="0" borderId="53" xfId="72" applyNumberFormat="1" applyFont="1" applyBorder="1" applyAlignment="1">
      <alignment horizontal="center"/>
      <protection/>
    </xf>
    <xf numFmtId="3" fontId="0" fillId="0" borderId="54" xfId="72" applyNumberFormat="1" applyFont="1" applyBorder="1" applyAlignment="1">
      <alignment horizontal="center"/>
      <protection/>
    </xf>
    <xf numFmtId="3" fontId="5" fillId="0" borderId="54" xfId="63" applyNumberFormat="1" applyFont="1" applyBorder="1">
      <alignment/>
      <protection/>
    </xf>
    <xf numFmtId="3" fontId="5" fillId="0" borderId="86" xfId="63" applyNumberFormat="1" applyFont="1" applyBorder="1">
      <alignment/>
      <protection/>
    </xf>
    <xf numFmtId="3" fontId="5" fillId="0" borderId="53" xfId="63" applyNumberFormat="1" applyFont="1" applyBorder="1">
      <alignment/>
      <protection/>
    </xf>
    <xf numFmtId="3" fontId="5" fillId="0" borderId="88" xfId="63" applyNumberFormat="1" applyFont="1" applyBorder="1">
      <alignment/>
      <protection/>
    </xf>
    <xf numFmtId="3" fontId="18" fillId="40" borderId="42" xfId="63" applyNumberFormat="1" applyFont="1" applyFill="1" applyBorder="1">
      <alignment/>
      <protection/>
    </xf>
    <xf numFmtId="3" fontId="18" fillId="40" borderId="53" xfId="63" applyNumberFormat="1" applyFont="1" applyFill="1" applyBorder="1">
      <alignment/>
      <protection/>
    </xf>
    <xf numFmtId="3" fontId="5" fillId="41" borderId="53" xfId="63" applyNumberFormat="1" applyFont="1" applyFill="1" applyBorder="1">
      <alignment/>
      <protection/>
    </xf>
    <xf numFmtId="3" fontId="5" fillId="41" borderId="54" xfId="63" applyNumberFormat="1" applyFont="1" applyFill="1" applyBorder="1">
      <alignment/>
      <protection/>
    </xf>
    <xf numFmtId="3" fontId="5" fillId="0" borderId="53" xfId="63" applyNumberFormat="1" applyFont="1" applyFill="1" applyBorder="1">
      <alignment/>
      <protection/>
    </xf>
    <xf numFmtId="3" fontId="5" fillId="40" borderId="10" xfId="63" applyNumberFormat="1" applyFont="1" applyFill="1" applyBorder="1">
      <alignment/>
      <protection/>
    </xf>
    <xf numFmtId="3" fontId="19" fillId="33" borderId="86" xfId="62" applyNumberFormat="1" applyFont="1" applyFill="1" applyBorder="1">
      <alignment/>
      <protection/>
    </xf>
    <xf numFmtId="3" fontId="19" fillId="33" borderId="53" xfId="62" applyNumberFormat="1" applyFont="1" applyFill="1" applyBorder="1">
      <alignment/>
      <protection/>
    </xf>
    <xf numFmtId="3" fontId="19" fillId="0" borderId="10" xfId="62" applyNumberFormat="1" applyFont="1" applyBorder="1" applyAlignment="1">
      <alignment wrapText="1"/>
      <protection/>
    </xf>
    <xf numFmtId="3" fontId="19" fillId="0" borderId="10" xfId="62" applyNumberFormat="1" applyFont="1" applyBorder="1" applyAlignment="1">
      <alignment/>
      <protection/>
    </xf>
    <xf numFmtId="3" fontId="19" fillId="0" borderId="53" xfId="62" applyNumberFormat="1" applyFont="1" applyBorder="1" applyAlignment="1">
      <alignment/>
      <protection/>
    </xf>
    <xf numFmtId="3" fontId="19" fillId="0" borderId="10" xfId="62" applyNumberFormat="1" applyFont="1" applyBorder="1" applyAlignment="1">
      <alignment horizontal="right"/>
      <protection/>
    </xf>
    <xf numFmtId="3" fontId="19" fillId="0" borderId="53" xfId="62" applyNumberFormat="1" applyFont="1" applyBorder="1" applyAlignment="1">
      <alignment horizontal="right"/>
      <protection/>
    </xf>
    <xf numFmtId="3" fontId="19" fillId="0" borderId="20" xfId="62" applyNumberFormat="1" applyBorder="1" applyAlignment="1">
      <alignment horizontal="right"/>
      <protection/>
    </xf>
    <xf numFmtId="3" fontId="0" fillId="0" borderId="10" xfId="71" applyNumberFormat="1" applyFont="1" applyBorder="1" applyAlignment="1">
      <alignment horizontal="right"/>
      <protection/>
    </xf>
    <xf numFmtId="3" fontId="0" fillId="0" borderId="53" xfId="71" applyNumberFormat="1" applyFont="1" applyBorder="1" applyAlignment="1">
      <alignment horizontal="right"/>
      <protection/>
    </xf>
    <xf numFmtId="3" fontId="19" fillId="33" borderId="42" xfId="62" applyNumberFormat="1" applyFont="1" applyFill="1" applyBorder="1">
      <alignment/>
      <protection/>
    </xf>
    <xf numFmtId="3" fontId="19" fillId="0" borderId="10" xfId="62" applyNumberFormat="1" applyFont="1" applyBorder="1" applyAlignment="1">
      <alignment horizontal="right" wrapText="1"/>
      <protection/>
    </xf>
    <xf numFmtId="3" fontId="19" fillId="0" borderId="53" xfId="62" applyNumberFormat="1" applyFont="1" applyBorder="1" applyAlignment="1">
      <alignment horizontal="right" wrapText="1"/>
      <protection/>
    </xf>
    <xf numFmtId="0" fontId="19" fillId="0" borderId="0" xfId="62" applyFont="1" applyAlignment="1">
      <alignment wrapText="1"/>
      <protection/>
    </xf>
    <xf numFmtId="3" fontId="19" fillId="0" borderId="68" xfId="62" applyNumberFormat="1" applyBorder="1">
      <alignment/>
      <protection/>
    </xf>
    <xf numFmtId="0" fontId="2" fillId="0" borderId="91" xfId="0" applyFont="1" applyBorder="1" applyAlignment="1">
      <alignment wrapText="1"/>
    </xf>
    <xf numFmtId="0" fontId="4" fillId="0" borderId="91" xfId="0" applyFont="1" applyBorder="1" applyAlignment="1">
      <alignment vertical="center"/>
    </xf>
    <xf numFmtId="0" fontId="109" fillId="0" borderId="71" xfId="0" applyFont="1" applyBorder="1" applyAlignment="1">
      <alignment horizontal="center" vertical="center"/>
    </xf>
    <xf numFmtId="0" fontId="0" fillId="0" borderId="10" xfId="0" applyFont="1" applyBorder="1" applyAlignment="1" applyProtection="1">
      <alignment/>
      <protection/>
    </xf>
    <xf numFmtId="0" fontId="0" fillId="0" borderId="10" xfId="0" applyFont="1" applyBorder="1" applyAlignment="1" applyProtection="1">
      <alignment/>
      <protection/>
    </xf>
    <xf numFmtId="0" fontId="2" fillId="0" borderId="10" xfId="0" applyFont="1" applyBorder="1" applyAlignment="1" applyProtection="1">
      <alignment horizontal="right"/>
      <protection locked="0"/>
    </xf>
    <xf numFmtId="0" fontId="0" fillId="0" borderId="10" xfId="0" applyFont="1" applyBorder="1" applyAlignment="1">
      <alignment/>
    </xf>
    <xf numFmtId="0" fontId="0" fillId="0" borderId="0" xfId="68" applyFont="1" applyAlignment="1">
      <alignment horizontal="center"/>
      <protection/>
    </xf>
    <xf numFmtId="0" fontId="0" fillId="0" borderId="37" xfId="65" applyBorder="1">
      <alignment/>
      <protection/>
    </xf>
    <xf numFmtId="17" fontId="0" fillId="0" borderId="0" xfId="0" applyNumberFormat="1" applyAlignment="1" applyProtection="1">
      <alignment/>
      <protection locked="0"/>
    </xf>
    <xf numFmtId="16" fontId="0" fillId="0" borderId="0" xfId="0" applyNumberFormat="1" applyAlignment="1" applyProtection="1">
      <alignment/>
      <protection locked="0"/>
    </xf>
    <xf numFmtId="16" fontId="0" fillId="0" borderId="0" xfId="0" applyNumberFormat="1" applyFill="1" applyAlignment="1" applyProtection="1">
      <alignment/>
      <protection locked="0"/>
    </xf>
    <xf numFmtId="0" fontId="0" fillId="0" borderId="22" xfId="66" applyFont="1" applyBorder="1">
      <alignment/>
      <protection/>
    </xf>
    <xf numFmtId="0" fontId="2" fillId="0" borderId="13" xfId="0" applyFont="1" applyBorder="1" applyAlignment="1" applyProtection="1">
      <alignment/>
      <protection locked="0"/>
    </xf>
    <xf numFmtId="0" fontId="0" fillId="0" borderId="15" xfId="0" applyBorder="1" applyAlignment="1" applyProtection="1">
      <alignment/>
      <protection locked="0"/>
    </xf>
    <xf numFmtId="0" fontId="0" fillId="0" borderId="10" xfId="0" applyFont="1" applyBorder="1" applyAlignment="1">
      <alignment wrapText="1"/>
    </xf>
    <xf numFmtId="165" fontId="0" fillId="0" borderId="0" xfId="0" applyNumberFormat="1" applyAlignment="1">
      <alignment/>
    </xf>
    <xf numFmtId="0" fontId="6" fillId="0" borderId="0" xfId="0" applyFont="1" applyBorder="1" applyAlignment="1">
      <alignment horizontal="left" wrapText="1"/>
    </xf>
    <xf numFmtId="0" fontId="7" fillId="0" borderId="0" xfId="0" applyFont="1" applyBorder="1" applyAlignment="1">
      <alignment horizontal="left" wrapText="1"/>
    </xf>
    <xf numFmtId="0" fontId="2" fillId="0" borderId="19" xfId="0" applyFont="1" applyBorder="1" applyAlignment="1" applyProtection="1">
      <alignment horizontal="right"/>
      <protection locked="0"/>
    </xf>
    <xf numFmtId="0" fontId="0" fillId="0" borderId="0" xfId="0" applyFill="1" applyBorder="1" applyAlignment="1">
      <alignment horizontal="center"/>
    </xf>
    <xf numFmtId="0" fontId="2" fillId="0" borderId="10" xfId="0" applyFont="1" applyBorder="1" applyAlignment="1" applyProtection="1">
      <alignment/>
      <protection/>
    </xf>
    <xf numFmtId="0" fontId="2" fillId="0" borderId="10" xfId="0" applyFont="1" applyFill="1" applyBorder="1" applyAlignment="1">
      <alignment horizontal="right"/>
    </xf>
    <xf numFmtId="0" fontId="2" fillId="0" borderId="19" xfId="0" applyFont="1" applyBorder="1" applyAlignment="1">
      <alignment horizontal="right"/>
    </xf>
    <xf numFmtId="0" fontId="2" fillId="0" borderId="19" xfId="0" applyFont="1" applyBorder="1" applyAlignment="1">
      <alignment/>
    </xf>
    <xf numFmtId="0" fontId="109" fillId="0" borderId="71" xfId="0" applyFont="1" applyBorder="1" applyAlignment="1">
      <alignment horizontal="center" vertical="center" wrapText="1"/>
    </xf>
    <xf numFmtId="0" fontId="2" fillId="0" borderId="0" xfId="70" applyFont="1" applyProtection="1">
      <alignment/>
      <protection/>
    </xf>
    <xf numFmtId="0" fontId="0" fillId="0" borderId="0" xfId="60">
      <alignment/>
      <protection/>
    </xf>
    <xf numFmtId="0" fontId="0" fillId="0" borderId="0" xfId="70" applyProtection="1">
      <alignment/>
      <protection/>
    </xf>
    <xf numFmtId="165" fontId="0" fillId="0" borderId="0" xfId="70" applyNumberFormat="1" applyProtection="1">
      <alignment/>
      <protection/>
    </xf>
    <xf numFmtId="0" fontId="0" fillId="0" borderId="10" xfId="70" applyFont="1" applyBorder="1" applyProtection="1">
      <alignment/>
      <protection/>
    </xf>
    <xf numFmtId="0" fontId="0" fillId="0" borderId="0" xfId="70" applyBorder="1" applyAlignment="1" applyProtection="1">
      <alignment horizontal="left"/>
      <protection/>
    </xf>
    <xf numFmtId="0" fontId="0" fillId="0" borderId="10" xfId="60" applyBorder="1" applyProtection="1">
      <alignment/>
      <protection/>
    </xf>
    <xf numFmtId="0" fontId="4" fillId="34" borderId="11" xfId="70" applyFont="1" applyFill="1" applyBorder="1" applyProtection="1">
      <alignment/>
      <protection/>
    </xf>
    <xf numFmtId="0" fontId="4" fillId="34" borderId="11" xfId="70" applyFont="1" applyFill="1" applyBorder="1" applyAlignment="1" applyProtection="1">
      <alignment horizontal="center" wrapText="1"/>
      <protection/>
    </xf>
    <xf numFmtId="0" fontId="27" fillId="0" borderId="0" xfId="70" applyFont="1" applyFill="1" applyBorder="1" applyAlignment="1" applyProtection="1">
      <alignment wrapText="1"/>
      <protection/>
    </xf>
    <xf numFmtId="0" fontId="30" fillId="0" borderId="0" xfId="60" applyFont="1" applyProtection="1">
      <alignment/>
      <protection/>
    </xf>
    <xf numFmtId="0" fontId="2" fillId="0" borderId="10" xfId="70" applyFont="1" applyBorder="1" applyAlignment="1">
      <alignment horizontal="right"/>
      <protection/>
    </xf>
    <xf numFmtId="165" fontId="0" fillId="33" borderId="10" xfId="70" applyNumberFormat="1" applyFont="1" applyFill="1" applyBorder="1" applyProtection="1">
      <alignment/>
      <protection/>
    </xf>
    <xf numFmtId="0" fontId="0" fillId="33" borderId="10" xfId="70" applyFont="1" applyFill="1" applyBorder="1" applyProtection="1">
      <alignment/>
      <protection/>
    </xf>
    <xf numFmtId="0" fontId="0" fillId="0" borderId="10" xfId="70" applyFont="1" applyBorder="1" applyAlignment="1" applyProtection="1">
      <alignment wrapText="1"/>
      <protection/>
    </xf>
    <xf numFmtId="0" fontId="0" fillId="0" borderId="0" xfId="60" applyFont="1" applyBorder="1" applyAlignment="1">
      <alignment/>
      <protection/>
    </xf>
    <xf numFmtId="0" fontId="0" fillId="0" borderId="10" xfId="60" applyFont="1" applyBorder="1" applyAlignment="1">
      <alignment/>
      <protection/>
    </xf>
    <xf numFmtId="0" fontId="88" fillId="0" borderId="0" xfId="59">
      <alignment/>
      <protection/>
    </xf>
    <xf numFmtId="0" fontId="88" fillId="0" borderId="0" xfId="59">
      <alignment/>
      <protection/>
    </xf>
    <xf numFmtId="0" fontId="88" fillId="0" borderId="0" xfId="59" applyBorder="1">
      <alignment/>
      <protection/>
    </xf>
    <xf numFmtId="0" fontId="110" fillId="0" borderId="10" xfId="59" applyFont="1" applyBorder="1">
      <alignment/>
      <protection/>
    </xf>
    <xf numFmtId="0" fontId="110" fillId="0" borderId="43" xfId="59" applyFont="1" applyBorder="1">
      <alignment/>
      <protection/>
    </xf>
    <xf numFmtId="0" fontId="110" fillId="0" borderId="53" xfId="59" applyFont="1" applyBorder="1">
      <alignment/>
      <protection/>
    </xf>
    <xf numFmtId="0" fontId="3" fillId="0" borderId="41" xfId="60" applyFont="1" applyBorder="1">
      <alignment/>
      <protection/>
    </xf>
    <xf numFmtId="3" fontId="3" fillId="0" borderId="92" xfId="60" applyNumberFormat="1" applyFont="1" applyBorder="1">
      <alignment/>
      <protection/>
    </xf>
    <xf numFmtId="3" fontId="3" fillId="0" borderId="10" xfId="60" applyNumberFormat="1" applyFont="1" applyBorder="1">
      <alignment/>
      <protection/>
    </xf>
    <xf numFmtId="3" fontId="3" fillId="0" borderId="20" xfId="60" applyNumberFormat="1" applyFont="1" applyBorder="1">
      <alignment/>
      <protection/>
    </xf>
    <xf numFmtId="0" fontId="3" fillId="0" borderId="40" xfId="60" applyFont="1" applyBorder="1">
      <alignment/>
      <protection/>
    </xf>
    <xf numFmtId="3" fontId="3" fillId="0" borderId="0" xfId="60" applyNumberFormat="1" applyFont="1" applyBorder="1">
      <alignment/>
      <protection/>
    </xf>
    <xf numFmtId="3" fontId="3" fillId="0" borderId="17" xfId="60" applyNumberFormat="1" applyFont="1" applyBorder="1">
      <alignment/>
      <protection/>
    </xf>
    <xf numFmtId="3" fontId="3" fillId="0" borderId="50" xfId="60" applyNumberFormat="1" applyFont="1" applyBorder="1">
      <alignment/>
      <protection/>
    </xf>
    <xf numFmtId="3" fontId="3" fillId="0" borderId="46" xfId="60" applyNumberFormat="1" applyFont="1" applyBorder="1">
      <alignment/>
      <protection/>
    </xf>
    <xf numFmtId="3" fontId="3" fillId="0" borderId="68" xfId="60" applyNumberFormat="1" applyFont="1" applyBorder="1">
      <alignment/>
      <protection/>
    </xf>
    <xf numFmtId="3" fontId="3" fillId="0" borderId="19" xfId="60" applyNumberFormat="1" applyFont="1" applyBorder="1">
      <alignment/>
      <protection/>
    </xf>
    <xf numFmtId="0" fontId="3" fillId="0" borderId="64" xfId="60" applyFont="1" applyBorder="1">
      <alignment/>
      <protection/>
    </xf>
    <xf numFmtId="3" fontId="3" fillId="0" borderId="16" xfId="60" applyNumberFormat="1" applyFont="1" applyBorder="1">
      <alignment/>
      <protection/>
    </xf>
    <xf numFmtId="3" fontId="3" fillId="0" borderId="15" xfId="60" applyNumberFormat="1" applyFont="1" applyBorder="1">
      <alignment/>
      <protection/>
    </xf>
    <xf numFmtId="3" fontId="3" fillId="0" borderId="11" xfId="60" applyNumberFormat="1" applyFont="1" applyBorder="1">
      <alignment/>
      <protection/>
    </xf>
    <xf numFmtId="3" fontId="3" fillId="0" borderId="51" xfId="60" applyNumberFormat="1" applyFont="1" applyBorder="1">
      <alignment/>
      <protection/>
    </xf>
    <xf numFmtId="3" fontId="3" fillId="0" borderId="13" xfId="60" applyNumberFormat="1" applyFont="1" applyBorder="1">
      <alignment/>
      <protection/>
    </xf>
    <xf numFmtId="3" fontId="3" fillId="0" borderId="12" xfId="60" applyNumberFormat="1" applyFont="1" applyBorder="1">
      <alignment/>
      <protection/>
    </xf>
    <xf numFmtId="3" fontId="3" fillId="0" borderId="14" xfId="60" applyNumberFormat="1" applyFont="1" applyBorder="1">
      <alignment/>
      <protection/>
    </xf>
    <xf numFmtId="3" fontId="3" fillId="0" borderId="18" xfId="60" applyNumberFormat="1" applyFont="1" applyBorder="1">
      <alignment/>
      <protection/>
    </xf>
    <xf numFmtId="0" fontId="3" fillId="0" borderId="42" xfId="60" applyFont="1" applyBorder="1">
      <alignment/>
      <protection/>
    </xf>
    <xf numFmtId="3" fontId="3" fillId="0" borderId="88" xfId="60" applyNumberFormat="1" applyFont="1" applyBorder="1">
      <alignment/>
      <protection/>
    </xf>
    <xf numFmtId="3" fontId="3" fillId="0" borderId="53" xfId="60" applyNumberFormat="1" applyFont="1" applyBorder="1">
      <alignment/>
      <protection/>
    </xf>
    <xf numFmtId="3" fontId="3" fillId="0" borderId="86" xfId="60" applyNumberFormat="1" applyFont="1" applyBorder="1">
      <alignment/>
      <protection/>
    </xf>
    <xf numFmtId="0" fontId="2" fillId="0" borderId="0" xfId="60" applyFont="1" applyBorder="1" applyAlignment="1">
      <alignment wrapText="1"/>
      <protection/>
    </xf>
    <xf numFmtId="0" fontId="88" fillId="0" borderId="0" xfId="59" applyBorder="1" applyAlignment="1">
      <alignment/>
      <protection/>
    </xf>
    <xf numFmtId="0" fontId="2" fillId="0" borderId="84" xfId="60" applyFont="1" applyBorder="1">
      <alignment/>
      <protection/>
    </xf>
    <xf numFmtId="0" fontId="2" fillId="0" borderId="67" xfId="60" applyFont="1" applyBorder="1" applyAlignment="1">
      <alignment wrapText="1"/>
      <protection/>
    </xf>
    <xf numFmtId="0" fontId="2" fillId="0" borderId="63" xfId="60" applyFont="1" applyBorder="1" applyAlignment="1">
      <alignment wrapText="1"/>
      <protection/>
    </xf>
    <xf numFmtId="0" fontId="2" fillId="0" borderId="11" xfId="60" applyFont="1" applyBorder="1" applyAlignment="1">
      <alignment wrapText="1"/>
      <protection/>
    </xf>
    <xf numFmtId="0" fontId="2" fillId="0" borderId="51" xfId="60" applyFont="1" applyBorder="1" applyAlignment="1">
      <alignment wrapText="1"/>
      <protection/>
    </xf>
    <xf numFmtId="3" fontId="19" fillId="0" borderId="50" xfId="62" applyNumberFormat="1" applyFont="1" applyFill="1" applyBorder="1">
      <alignment/>
      <protection/>
    </xf>
    <xf numFmtId="3" fontId="20" fillId="0" borderId="53" xfId="62" applyNumberFormat="1" applyFont="1" applyFill="1" applyBorder="1" applyAlignment="1">
      <alignment horizontal="right"/>
      <protection/>
    </xf>
    <xf numFmtId="3" fontId="20" fillId="0" borderId="50" xfId="62" applyNumberFormat="1" applyFont="1" applyFill="1" applyBorder="1" applyAlignment="1">
      <alignment horizontal="right"/>
      <protection/>
    </xf>
    <xf numFmtId="0" fontId="88" fillId="0" borderId="13" xfId="59" applyBorder="1" applyAlignment="1">
      <alignment/>
      <protection/>
    </xf>
    <xf numFmtId="0" fontId="110" fillId="0" borderId="10" xfId="59" applyFont="1" applyBorder="1">
      <alignment/>
      <protection/>
    </xf>
    <xf numFmtId="0" fontId="110" fillId="0" borderId="43" xfId="59" applyFont="1" applyBorder="1">
      <alignment/>
      <protection/>
    </xf>
    <xf numFmtId="0" fontId="109" fillId="0" borderId="71" xfId="0" applyFont="1" applyBorder="1" applyAlignment="1" quotePrefix="1">
      <alignment horizontal="center" vertical="center" wrapText="1"/>
    </xf>
    <xf numFmtId="0" fontId="0" fillId="0" borderId="0" xfId="0" applyFont="1" applyAlignment="1">
      <alignment/>
    </xf>
    <xf numFmtId="0" fontId="0" fillId="0" borderId="13" xfId="0" applyBorder="1" applyAlignment="1">
      <alignment/>
    </xf>
    <xf numFmtId="0" fontId="4" fillId="34" borderId="11" xfId="0" applyFont="1" applyFill="1" applyBorder="1" applyAlignment="1">
      <alignment/>
    </xf>
    <xf numFmtId="0" fontId="2" fillId="0" borderId="10" xfId="0" applyFont="1" applyBorder="1" applyAlignment="1">
      <alignment horizontal="right"/>
    </xf>
    <xf numFmtId="0" fontId="2" fillId="0" borderId="10" xfId="68" applyFont="1" applyBorder="1" applyAlignment="1">
      <alignment horizontal="right"/>
      <protection/>
    </xf>
    <xf numFmtId="165" fontId="5" fillId="0" borderId="10" xfId="45" applyNumberFormat="1" applyFont="1" applyFill="1" applyBorder="1" applyAlignment="1" applyProtection="1">
      <alignment wrapText="1"/>
      <protection locked="0"/>
    </xf>
    <xf numFmtId="14" fontId="2" fillId="0" borderId="10" xfId="0" applyNumberFormat="1" applyFont="1" applyFill="1" applyBorder="1" applyAlignment="1">
      <alignment horizontal="right"/>
    </xf>
    <xf numFmtId="0" fontId="0" fillId="0" borderId="93" xfId="69" applyFont="1" applyBorder="1" applyAlignment="1" applyProtection="1">
      <alignment vertical="top" wrapText="1"/>
      <protection locked="0"/>
    </xf>
    <xf numFmtId="0" fontId="0" fillId="0" borderId="94" xfId="69" applyFont="1" applyBorder="1" applyAlignment="1" applyProtection="1">
      <alignment vertical="top" wrapText="1"/>
      <protection locked="0"/>
    </xf>
    <xf numFmtId="0" fontId="0" fillId="0" borderId="0" xfId="69" applyFont="1" applyBorder="1" applyAlignment="1" applyProtection="1">
      <alignment vertical="top" wrapText="1"/>
      <protection locked="0"/>
    </xf>
    <xf numFmtId="0" fontId="0" fillId="0" borderId="95" xfId="69" applyFont="1" applyBorder="1" applyAlignment="1" applyProtection="1">
      <alignment vertical="top" wrapText="1"/>
      <protection locked="0"/>
    </xf>
    <xf numFmtId="0" fontId="2" fillId="0" borderId="10" xfId="69" applyFont="1" applyBorder="1" applyAlignment="1" applyProtection="1">
      <alignment horizontal="right" vertical="top" wrapText="1"/>
      <protection locked="0"/>
    </xf>
    <xf numFmtId="0" fontId="0" fillId="0" borderId="93" xfId="69" applyFont="1" applyBorder="1" applyAlignment="1" applyProtection="1">
      <alignment horizontal="justify" vertical="top" wrapText="1"/>
      <protection locked="0"/>
    </xf>
    <xf numFmtId="0" fontId="2" fillId="0" borderId="10" xfId="65" applyFont="1" applyBorder="1" applyAlignment="1" applyProtection="1">
      <alignment horizontal="right"/>
      <protection locked="0"/>
    </xf>
    <xf numFmtId="0" fontId="2" fillId="0" borderId="19" xfId="65" applyFont="1" applyBorder="1" applyAlignment="1" applyProtection="1">
      <alignment horizontal="right"/>
      <protection locked="0"/>
    </xf>
    <xf numFmtId="0" fontId="2" fillId="0" borderId="10" xfId="71" applyFont="1" applyBorder="1" applyAlignment="1">
      <alignment horizontal="right"/>
      <protection/>
    </xf>
    <xf numFmtId="0" fontId="20" fillId="0" borderId="10" xfId="62" applyFont="1" applyBorder="1" applyAlignment="1">
      <alignment horizontal="right" vertical="center" wrapText="1"/>
      <protection/>
    </xf>
    <xf numFmtId="1" fontId="20" fillId="0" borderId="10" xfId="62" applyNumberFormat="1" applyFont="1" applyBorder="1" applyAlignment="1">
      <alignment horizontal="right" vertical="center"/>
      <protection/>
    </xf>
    <xf numFmtId="1" fontId="20" fillId="0" borderId="84" xfId="62" applyNumberFormat="1" applyFont="1" applyBorder="1" applyAlignment="1">
      <alignment horizontal="right" vertical="center"/>
      <protection/>
    </xf>
    <xf numFmtId="1" fontId="20" fillId="0" borderId="67" xfId="62" applyNumberFormat="1" applyFont="1" applyBorder="1" applyAlignment="1">
      <alignment horizontal="right" vertical="center"/>
      <protection/>
    </xf>
    <xf numFmtId="0" fontId="19" fillId="0" borderId="57" xfId="62" applyFont="1" applyBorder="1">
      <alignment/>
      <protection/>
    </xf>
    <xf numFmtId="1" fontId="2" fillId="0" borderId="10" xfId="65" applyNumberFormat="1" applyFont="1" applyBorder="1" applyAlignment="1" applyProtection="1">
      <alignment horizontal="right"/>
      <protection locked="0"/>
    </xf>
    <xf numFmtId="165" fontId="19" fillId="0" borderId="10" xfId="47" applyNumberFormat="1" applyFont="1" applyBorder="1" applyAlignment="1" applyProtection="1">
      <alignment/>
      <protection/>
    </xf>
    <xf numFmtId="165" fontId="19" fillId="42" borderId="10" xfId="47" applyNumberFormat="1" applyFont="1" applyFill="1" applyBorder="1" applyAlignment="1" applyProtection="1">
      <alignment/>
      <protection/>
    </xf>
    <xf numFmtId="0" fontId="20" fillId="0" borderId="20" xfId="62" applyFont="1" applyBorder="1" applyAlignment="1">
      <alignment horizontal="right" vertical="center"/>
      <protection/>
    </xf>
    <xf numFmtId="0" fontId="20" fillId="0" borderId="10" xfId="62" applyFont="1" applyBorder="1" applyAlignment="1">
      <alignment horizontal="right" vertical="center"/>
      <protection/>
    </xf>
    <xf numFmtId="14" fontId="0" fillId="0" borderId="10" xfId="0" applyNumberFormat="1" applyFont="1" applyBorder="1" applyAlignment="1" applyProtection="1">
      <alignment horizontal="center"/>
      <protection locked="0"/>
    </xf>
    <xf numFmtId="14" fontId="2" fillId="0" borderId="10" xfId="0" applyNumberFormat="1" applyFont="1" applyBorder="1" applyAlignment="1" applyProtection="1">
      <alignment horizontal="center"/>
      <protection locked="0"/>
    </xf>
    <xf numFmtId="14" fontId="0" fillId="0" borderId="10" xfId="0" applyNumberFormat="1" applyBorder="1" applyAlignment="1">
      <alignment horizontal="center"/>
    </xf>
    <xf numFmtId="14" fontId="0" fillId="0" borderId="10" xfId="0" applyNumberFormat="1" applyFont="1" applyFill="1" applyBorder="1" applyAlignment="1">
      <alignment horizontal="center"/>
    </xf>
    <xf numFmtId="14" fontId="0" fillId="0" borderId="10" xfId="0" applyNumberFormat="1" applyFont="1" applyBorder="1" applyAlignment="1">
      <alignment horizontal="center"/>
    </xf>
    <xf numFmtId="14" fontId="0" fillId="0" borderId="10" xfId="68" applyNumberFormat="1" applyFont="1" applyBorder="1" applyAlignment="1">
      <alignment horizontal="center"/>
      <protection/>
    </xf>
    <xf numFmtId="14" fontId="0" fillId="0" borderId="10" xfId="0" applyNumberFormat="1" applyFont="1" applyBorder="1" applyAlignment="1">
      <alignment horizontal="center"/>
    </xf>
    <xf numFmtId="14" fontId="0" fillId="0" borderId="20" xfId="0" applyNumberFormat="1" applyFont="1" applyBorder="1" applyAlignment="1">
      <alignment horizontal="center"/>
    </xf>
    <xf numFmtId="14" fontId="19" fillId="0" borderId="10" xfId="62" applyNumberFormat="1" applyFont="1" applyBorder="1" applyAlignment="1">
      <alignment horizontal="center" vertical="center"/>
      <protection/>
    </xf>
    <xf numFmtId="14" fontId="19" fillId="0" borderId="87" xfId="62" applyNumberFormat="1" applyFont="1" applyBorder="1" applyAlignment="1">
      <alignment horizontal="center" vertical="center"/>
      <protection/>
    </xf>
    <xf numFmtId="14" fontId="19" fillId="0" borderId="10" xfId="62" applyNumberFormat="1" applyFont="1" applyBorder="1" applyAlignment="1">
      <alignment horizontal="center" vertical="center"/>
      <protection/>
    </xf>
    <xf numFmtId="0" fontId="111" fillId="0" borderId="96" xfId="0" applyFont="1" applyBorder="1" applyAlignment="1">
      <alignment horizontal="center"/>
    </xf>
    <xf numFmtId="0" fontId="111" fillId="0" borderId="97" xfId="0" applyFont="1" applyBorder="1" applyAlignment="1">
      <alignment horizontal="center"/>
    </xf>
    <xf numFmtId="0" fontId="106" fillId="0" borderId="98" xfId="0" applyFont="1" applyBorder="1" applyAlignment="1">
      <alignment/>
    </xf>
    <xf numFmtId="0" fontId="106" fillId="0" borderId="99" xfId="0" applyFont="1" applyBorder="1" applyAlignment="1">
      <alignment/>
    </xf>
    <xf numFmtId="0" fontId="6" fillId="0" borderId="0" xfId="0" applyFont="1" applyBorder="1" applyAlignment="1" applyProtection="1">
      <alignment horizontal="left" wrapText="1"/>
      <protection/>
    </xf>
    <xf numFmtId="0" fontId="0" fillId="0" borderId="19" xfId="0" applyBorder="1" applyAlignment="1" applyProtection="1">
      <alignment wrapText="1"/>
      <protection/>
    </xf>
    <xf numFmtId="0" fontId="0" fillId="0" borderId="20" xfId="0" applyBorder="1" applyAlignment="1" applyProtection="1">
      <alignment wrapText="1"/>
      <protection/>
    </xf>
    <xf numFmtId="0" fontId="0" fillId="0" borderId="15" xfId="0" applyBorder="1" applyAlignment="1" applyProtection="1">
      <alignment horizontal="left"/>
      <protection/>
    </xf>
    <xf numFmtId="0" fontId="0" fillId="0" borderId="16" xfId="0" applyBorder="1" applyAlignment="1" applyProtection="1">
      <alignment horizontal="left"/>
      <protection/>
    </xf>
    <xf numFmtId="0" fontId="0" fillId="0" borderId="19" xfId="0" applyBorder="1" applyAlignment="1" applyProtection="1">
      <alignment horizontal="left"/>
      <protection/>
    </xf>
    <xf numFmtId="0" fontId="0" fillId="0" borderId="68" xfId="0" applyBorder="1" applyAlignment="1" applyProtection="1">
      <alignment horizontal="left"/>
      <protection/>
    </xf>
    <xf numFmtId="0" fontId="0" fillId="0" borderId="20" xfId="0" applyBorder="1" applyAlignment="1" applyProtection="1">
      <alignment horizontal="left"/>
      <protection/>
    </xf>
    <xf numFmtId="0" fontId="5" fillId="0" borderId="19" xfId="0" applyFont="1" applyBorder="1" applyAlignment="1" applyProtection="1">
      <alignment horizontal="left" vertical="top" wrapText="1"/>
      <protection locked="0"/>
    </xf>
    <xf numFmtId="0" fontId="5" fillId="0" borderId="68" xfId="0" applyFont="1" applyBorder="1" applyAlignment="1" applyProtection="1">
      <alignment horizontal="left" vertical="top" wrapText="1"/>
      <protection locked="0"/>
    </xf>
    <xf numFmtId="0" fontId="5" fillId="0" borderId="20" xfId="0" applyFont="1" applyBorder="1" applyAlignment="1" applyProtection="1">
      <alignment horizontal="left" vertical="top" wrapText="1"/>
      <protection locked="0"/>
    </xf>
    <xf numFmtId="0" fontId="4" fillId="34" borderId="19" xfId="0" applyFont="1" applyFill="1" applyBorder="1" applyAlignment="1" applyProtection="1">
      <alignment horizontal="center" wrapText="1"/>
      <protection/>
    </xf>
    <xf numFmtId="0" fontId="4" fillId="34" borderId="68" xfId="0" applyFont="1" applyFill="1" applyBorder="1" applyAlignment="1" applyProtection="1">
      <alignment horizontal="center" wrapText="1"/>
      <protection/>
    </xf>
    <xf numFmtId="0" fontId="4" fillId="34" borderId="20" xfId="0" applyFont="1" applyFill="1" applyBorder="1" applyAlignment="1" applyProtection="1">
      <alignment horizontal="center" wrapText="1"/>
      <protection/>
    </xf>
    <xf numFmtId="174" fontId="0" fillId="0" borderId="19" xfId="0" applyNumberFormat="1" applyFont="1" applyBorder="1" applyAlignment="1" applyProtection="1">
      <alignment horizontal="center"/>
      <protection locked="0"/>
    </xf>
    <xf numFmtId="174" fontId="0" fillId="0" borderId="68" xfId="0" applyNumberFormat="1" applyFont="1" applyBorder="1" applyAlignment="1" applyProtection="1">
      <alignment horizontal="center"/>
      <protection locked="0"/>
    </xf>
    <xf numFmtId="174" fontId="0" fillId="0" borderId="20" xfId="0" applyNumberFormat="1" applyFont="1" applyBorder="1" applyAlignment="1" applyProtection="1">
      <alignment horizontal="center"/>
      <protection locked="0"/>
    </xf>
    <xf numFmtId="0" fontId="5" fillId="0" borderId="68" xfId="0" applyFont="1" applyBorder="1" applyAlignment="1" applyProtection="1">
      <alignment horizontal="left" vertical="top" wrapText="1"/>
      <protection locked="0"/>
    </xf>
    <xf numFmtId="0" fontId="5" fillId="0" borderId="20" xfId="0" applyFont="1" applyBorder="1" applyAlignment="1" applyProtection="1">
      <alignment horizontal="left" vertical="top" wrapText="1"/>
      <protection locked="0"/>
    </xf>
    <xf numFmtId="0" fontId="4" fillId="34" borderId="15" xfId="0" applyFont="1" applyFill="1" applyBorder="1" applyAlignment="1" applyProtection="1">
      <alignment horizontal="center" wrapText="1"/>
      <protection/>
    </xf>
    <xf numFmtId="0" fontId="4" fillId="34" borderId="16" xfId="0" applyFont="1" applyFill="1" applyBorder="1" applyAlignment="1" applyProtection="1">
      <alignment horizontal="center" wrapText="1"/>
      <protection/>
    </xf>
    <xf numFmtId="0" fontId="4" fillId="34" borderId="51" xfId="0" applyFont="1" applyFill="1" applyBorder="1" applyAlignment="1" applyProtection="1">
      <alignment horizontal="center" wrapText="1"/>
      <protection/>
    </xf>
    <xf numFmtId="0" fontId="5" fillId="0" borderId="16" xfId="0" applyFont="1" applyFill="1" applyBorder="1" applyAlignment="1" applyProtection="1">
      <alignment horizontal="left"/>
      <protection locked="0"/>
    </xf>
    <xf numFmtId="0" fontId="5" fillId="0" borderId="0" xfId="0" applyFont="1" applyFill="1" applyBorder="1" applyAlignment="1" applyProtection="1">
      <alignment wrapText="1"/>
      <protection locked="0"/>
    </xf>
    <xf numFmtId="0" fontId="5" fillId="0" borderId="0" xfId="0" applyFont="1" applyBorder="1" applyAlignment="1" applyProtection="1">
      <alignment wrapText="1"/>
      <protection locked="0"/>
    </xf>
    <xf numFmtId="0" fontId="6" fillId="0" borderId="0" xfId="0" applyFont="1" applyAlignment="1" applyProtection="1">
      <alignment wrapText="1"/>
      <protection/>
    </xf>
    <xf numFmtId="0" fontId="0" fillId="0" borderId="19" xfId="0" applyFont="1" applyBorder="1" applyAlignment="1" applyProtection="1">
      <alignment horizontal="left"/>
      <protection locked="0"/>
    </xf>
    <xf numFmtId="0" fontId="0" fillId="0" borderId="68" xfId="0" applyBorder="1" applyAlignment="1" applyProtection="1">
      <alignment horizontal="left"/>
      <protection locked="0"/>
    </xf>
    <xf numFmtId="0" fontId="0" fillId="0" borderId="20" xfId="0" applyBorder="1" applyAlignment="1" applyProtection="1">
      <alignment horizontal="left"/>
      <protection locked="0"/>
    </xf>
    <xf numFmtId="174" fontId="0" fillId="0" borderId="10" xfId="0" applyNumberFormat="1" applyFont="1" applyBorder="1" applyAlignment="1" applyProtection="1">
      <alignment horizontal="center"/>
      <protection locked="0"/>
    </xf>
    <xf numFmtId="0" fontId="5" fillId="0" borderId="68" xfId="0" applyFont="1" applyBorder="1" applyAlignment="1">
      <alignment vertical="top" wrapText="1"/>
    </xf>
    <xf numFmtId="0" fontId="5" fillId="0" borderId="20" xfId="0" applyFont="1" applyBorder="1" applyAlignment="1">
      <alignment vertical="top" wrapText="1"/>
    </xf>
    <xf numFmtId="0" fontId="6" fillId="0" borderId="0" xfId="0" applyFont="1" applyAlignment="1">
      <alignment wrapText="1"/>
    </xf>
    <xf numFmtId="0" fontId="4" fillId="34" borderId="15" xfId="0" applyFont="1" applyFill="1" applyBorder="1" applyAlignment="1">
      <alignment horizontal="center" wrapText="1"/>
    </xf>
    <xf numFmtId="0" fontId="4" fillId="34" borderId="16" xfId="0" applyFont="1" applyFill="1" applyBorder="1" applyAlignment="1">
      <alignment horizontal="center" wrapText="1"/>
    </xf>
    <xf numFmtId="0" fontId="4" fillId="34" borderId="51" xfId="0" applyFont="1" applyFill="1" applyBorder="1" applyAlignment="1">
      <alignment horizontal="center" wrapText="1"/>
    </xf>
    <xf numFmtId="0" fontId="4" fillId="34" borderId="19" xfId="0" applyFont="1" applyFill="1" applyBorder="1" applyAlignment="1">
      <alignment horizontal="center" wrapText="1"/>
    </xf>
    <xf numFmtId="0" fontId="4" fillId="34" borderId="68" xfId="0" applyFont="1" applyFill="1" applyBorder="1" applyAlignment="1">
      <alignment horizontal="center" wrapText="1"/>
    </xf>
    <xf numFmtId="0" fontId="4" fillId="34" borderId="20" xfId="0" applyFont="1" applyFill="1" applyBorder="1" applyAlignment="1">
      <alignment horizontal="center" wrapText="1"/>
    </xf>
    <xf numFmtId="0" fontId="0" fillId="0" borderId="19" xfId="0" applyBorder="1" applyAlignment="1" applyProtection="1">
      <alignment horizontal="left"/>
      <protection locked="0"/>
    </xf>
    <xf numFmtId="0" fontId="4" fillId="34" borderId="19" xfId="0" applyFont="1" applyFill="1" applyBorder="1" applyAlignment="1">
      <alignment horizontal="center"/>
    </xf>
    <xf numFmtId="0" fontId="3" fillId="34" borderId="68" xfId="0" applyFont="1" applyFill="1" applyBorder="1" applyAlignment="1">
      <alignment horizontal="center"/>
    </xf>
    <xf numFmtId="0" fontId="0" fillId="0" borderId="20" xfId="0" applyBorder="1" applyAlignment="1">
      <alignment/>
    </xf>
    <xf numFmtId="14" fontId="0" fillId="0" borderId="10" xfId="0" applyNumberFormat="1" applyFont="1" applyBorder="1" applyAlignment="1" applyProtection="1">
      <alignment horizontal="center"/>
      <protection locked="0"/>
    </xf>
    <xf numFmtId="0" fontId="0" fillId="0" borderId="10" xfId="0" applyFont="1" applyBorder="1" applyAlignment="1" applyProtection="1">
      <alignment horizontal="center"/>
      <protection locked="0"/>
    </xf>
    <xf numFmtId="0" fontId="3" fillId="0" borderId="19" xfId="0" applyFont="1" applyFill="1" applyBorder="1" applyAlignment="1">
      <alignment wrapText="1"/>
    </xf>
    <xf numFmtId="0" fontId="3" fillId="0" borderId="20" xfId="0" applyFont="1" applyFill="1" applyBorder="1" applyAlignment="1">
      <alignment wrapText="1"/>
    </xf>
    <xf numFmtId="0" fontId="22" fillId="0" borderId="0" xfId="0" applyFont="1" applyAlignment="1">
      <alignment horizontal="left" wrapText="1"/>
    </xf>
    <xf numFmtId="0" fontId="4" fillId="34" borderId="17" xfId="0" applyFont="1" applyFill="1" applyBorder="1" applyAlignment="1">
      <alignment wrapText="1"/>
    </xf>
    <xf numFmtId="0" fontId="4" fillId="34" borderId="46" xfId="0" applyFont="1" applyFill="1" applyBorder="1" applyAlignment="1">
      <alignment wrapText="1"/>
    </xf>
    <xf numFmtId="0" fontId="4" fillId="34" borderId="15" xfId="0" applyFont="1" applyFill="1" applyBorder="1" applyAlignment="1">
      <alignment wrapText="1"/>
    </xf>
    <xf numFmtId="0" fontId="4" fillId="34" borderId="51" xfId="0" applyFont="1" applyFill="1" applyBorder="1" applyAlignment="1">
      <alignment wrapText="1"/>
    </xf>
    <xf numFmtId="0" fontId="0" fillId="0" borderId="19" xfId="0" applyBorder="1" applyAlignment="1">
      <alignment wrapText="1"/>
    </xf>
    <xf numFmtId="0" fontId="0" fillId="0" borderId="20" xfId="0" applyBorder="1" applyAlignment="1">
      <alignment wrapText="1"/>
    </xf>
    <xf numFmtId="0" fontId="0" fillId="0" borderId="19" xfId="0" applyFill="1" applyBorder="1" applyAlignment="1">
      <alignment wrapText="1"/>
    </xf>
    <xf numFmtId="0" fontId="0" fillId="0" borderId="20" xfId="0" applyFill="1" applyBorder="1" applyAlignment="1">
      <alignment wrapText="1"/>
    </xf>
    <xf numFmtId="0" fontId="0" fillId="0" borderId="19" xfId="0" applyBorder="1" applyAlignment="1">
      <alignment/>
    </xf>
    <xf numFmtId="0" fontId="0" fillId="0" borderId="20" xfId="0" applyBorder="1" applyAlignment="1">
      <alignment/>
    </xf>
    <xf numFmtId="0" fontId="5" fillId="0" borderId="19" xfId="0" applyFont="1" applyFill="1" applyBorder="1" applyAlignment="1">
      <alignment horizontal="left" vertical="top" wrapText="1"/>
    </xf>
    <xf numFmtId="0" fontId="5" fillId="0" borderId="68" xfId="0" applyFont="1" applyFill="1" applyBorder="1" applyAlignment="1">
      <alignment horizontal="left" vertical="top" wrapText="1"/>
    </xf>
    <xf numFmtId="0" fontId="5" fillId="0" borderId="20" xfId="0" applyFont="1" applyFill="1" applyBorder="1" applyAlignment="1">
      <alignment horizontal="left" vertical="top" wrapText="1"/>
    </xf>
    <xf numFmtId="0" fontId="10" fillId="0" borderId="18" xfId="0" applyFont="1" applyFill="1" applyBorder="1" applyAlignment="1">
      <alignment horizontal="left" wrapText="1"/>
    </xf>
    <xf numFmtId="0" fontId="0" fillId="0" borderId="10" xfId="0" applyBorder="1" applyAlignment="1" applyProtection="1">
      <alignment horizontal="center"/>
      <protection locked="0"/>
    </xf>
    <xf numFmtId="0" fontId="6" fillId="0" borderId="0" xfId="0" applyFont="1" applyAlignment="1">
      <alignment horizontal="left" wrapText="1"/>
    </xf>
    <xf numFmtId="0" fontId="0" fillId="0" borderId="19" xfId="0" applyFont="1" applyBorder="1" applyAlignment="1">
      <alignment/>
    </xf>
    <xf numFmtId="0" fontId="0" fillId="0" borderId="20" xfId="0" applyFont="1" applyBorder="1" applyAlignment="1">
      <alignment/>
    </xf>
    <xf numFmtId="0" fontId="5" fillId="0" borderId="19" xfId="0" applyFont="1" applyBorder="1" applyAlignment="1">
      <alignment horizontal="left" vertical="top" wrapText="1"/>
    </xf>
    <xf numFmtId="0" fontId="5" fillId="0" borderId="68" xfId="0" applyFont="1" applyBorder="1" applyAlignment="1">
      <alignment horizontal="left" vertical="top" wrapText="1"/>
    </xf>
    <xf numFmtId="0" fontId="5" fillId="0" borderId="20" xfId="0" applyFont="1" applyBorder="1" applyAlignment="1">
      <alignment horizontal="left" vertical="top" wrapText="1"/>
    </xf>
    <xf numFmtId="0" fontId="0" fillId="0" borderId="19" xfId="0" applyFont="1" applyBorder="1" applyAlignment="1">
      <alignment horizontal="left"/>
    </xf>
    <xf numFmtId="0" fontId="0" fillId="0" borderId="68" xfId="0" applyFont="1" applyBorder="1" applyAlignment="1">
      <alignment horizontal="left"/>
    </xf>
    <xf numFmtId="0" fontId="0" fillId="0" borderId="20" xfId="0" applyFont="1" applyBorder="1" applyAlignment="1">
      <alignment horizontal="left"/>
    </xf>
    <xf numFmtId="0" fontId="5" fillId="0" borderId="100" xfId="0" applyFont="1" applyFill="1" applyBorder="1" applyAlignment="1">
      <alignment horizontal="left"/>
    </xf>
    <xf numFmtId="0" fontId="5" fillId="0" borderId="101" xfId="0" applyFont="1" applyFill="1" applyBorder="1" applyAlignment="1">
      <alignment horizontal="left"/>
    </xf>
    <xf numFmtId="0" fontId="5" fillId="0" borderId="34" xfId="0" applyFont="1" applyFill="1" applyBorder="1" applyAlignment="1">
      <alignment horizontal="left"/>
    </xf>
    <xf numFmtId="14" fontId="0" fillId="0" borderId="19" xfId="0" applyNumberFormat="1" applyFont="1" applyBorder="1" applyAlignment="1" applyProtection="1">
      <alignment horizontal="center"/>
      <protection locked="0"/>
    </xf>
    <xf numFmtId="14" fontId="0" fillId="0" borderId="68" xfId="0" applyNumberFormat="1" applyFont="1" applyBorder="1" applyAlignment="1" applyProtection="1">
      <alignment horizontal="center"/>
      <protection locked="0"/>
    </xf>
    <xf numFmtId="14" fontId="0" fillId="0" borderId="20" xfId="0" applyNumberFormat="1" applyFont="1" applyBorder="1" applyAlignment="1" applyProtection="1">
      <alignment horizontal="center"/>
      <protection locked="0"/>
    </xf>
    <xf numFmtId="0" fontId="5" fillId="0" borderId="19" xfId="0" applyFont="1" applyBorder="1" applyAlignment="1">
      <alignment horizontal="left" vertical="top" wrapText="1"/>
    </xf>
    <xf numFmtId="0" fontId="5" fillId="0" borderId="68" xfId="0" applyFont="1" applyBorder="1" applyAlignment="1">
      <alignment horizontal="left" vertical="top" wrapText="1"/>
    </xf>
    <xf numFmtId="0" fontId="5" fillId="0" borderId="16" xfId="0" applyFont="1" applyBorder="1" applyAlignment="1">
      <alignment horizontal="left" vertical="top" wrapText="1"/>
    </xf>
    <xf numFmtId="0" fontId="5" fillId="0" borderId="51" xfId="0" applyFont="1" applyBorder="1" applyAlignment="1">
      <alignment horizontal="left" vertical="top" wrapText="1"/>
    </xf>
    <xf numFmtId="0" fontId="5" fillId="0" borderId="56" xfId="0" applyFont="1" applyFill="1" applyBorder="1" applyAlignment="1">
      <alignment horizontal="left"/>
    </xf>
    <xf numFmtId="0" fontId="5" fillId="0" borderId="31" xfId="0" applyFont="1" applyFill="1" applyBorder="1" applyAlignment="1">
      <alignment horizontal="left"/>
    </xf>
    <xf numFmtId="14" fontId="0" fillId="0" borderId="19" xfId="0" applyNumberFormat="1" applyFill="1" applyBorder="1" applyAlignment="1">
      <alignment horizontal="center"/>
    </xf>
    <xf numFmtId="14" fontId="0" fillId="0" borderId="20" xfId="0" applyNumberFormat="1" applyFill="1" applyBorder="1" applyAlignment="1">
      <alignment horizontal="center"/>
    </xf>
    <xf numFmtId="0" fontId="0" fillId="0" borderId="10" xfId="0" applyFill="1" applyBorder="1" applyAlignment="1">
      <alignment horizontal="left"/>
    </xf>
    <xf numFmtId="0" fontId="4" fillId="34" borderId="50" xfId="0" applyFont="1" applyFill="1" applyBorder="1" applyAlignment="1">
      <alignment horizontal="center" wrapText="1"/>
    </xf>
    <xf numFmtId="0" fontId="4" fillId="34" borderId="11" xfId="0" applyFont="1" applyFill="1" applyBorder="1" applyAlignment="1">
      <alignment horizontal="center" wrapText="1"/>
    </xf>
    <xf numFmtId="0" fontId="4" fillId="34" borderId="11" xfId="0" applyFont="1" applyFill="1" applyBorder="1" applyAlignment="1">
      <alignment horizontal="center"/>
    </xf>
    <xf numFmtId="0" fontId="0" fillId="0" borderId="19" xfId="0" applyBorder="1" applyAlignment="1">
      <alignment horizontal="left"/>
    </xf>
    <xf numFmtId="0" fontId="0" fillId="0" borderId="68" xfId="0" applyBorder="1" applyAlignment="1">
      <alignment horizontal="left"/>
    </xf>
    <xf numFmtId="0" fontId="0" fillId="0" borderId="20" xfId="0" applyBorder="1" applyAlignment="1">
      <alignment horizontal="left"/>
    </xf>
    <xf numFmtId="0" fontId="12" fillId="34" borderId="19" xfId="0" applyFont="1" applyFill="1" applyBorder="1" applyAlignment="1">
      <alignment horizontal="center" wrapText="1"/>
    </xf>
    <xf numFmtId="0" fontId="12" fillId="34" borderId="68" xfId="0" applyFont="1" applyFill="1" applyBorder="1" applyAlignment="1">
      <alignment horizontal="center" wrapText="1"/>
    </xf>
    <xf numFmtId="0" fontId="12" fillId="34" borderId="20" xfId="0" applyFont="1" applyFill="1" applyBorder="1" applyAlignment="1">
      <alignment horizontal="center" wrapText="1"/>
    </xf>
    <xf numFmtId="14" fontId="0" fillId="0" borderId="19" xfId="0" applyNumberFormat="1" applyFont="1" applyBorder="1" applyAlignment="1">
      <alignment horizontal="center"/>
    </xf>
    <xf numFmtId="14" fontId="0" fillId="0" borderId="68" xfId="0" applyNumberFormat="1" applyFont="1" applyBorder="1" applyAlignment="1">
      <alignment horizontal="center"/>
    </xf>
    <xf numFmtId="14" fontId="0" fillId="0" borderId="20" xfId="0" applyNumberFormat="1" applyFont="1" applyBorder="1" applyAlignment="1">
      <alignment horizontal="center"/>
    </xf>
    <xf numFmtId="0" fontId="0" fillId="0" borderId="0" xfId="0" applyFont="1" applyAlignment="1">
      <alignment horizontal="left" wrapText="1"/>
    </xf>
    <xf numFmtId="0" fontId="0" fillId="0" borderId="0" xfId="0" applyFont="1" applyAlignment="1">
      <alignment horizontal="left" wrapText="1"/>
    </xf>
    <xf numFmtId="0" fontId="5" fillId="0" borderId="20" xfId="0" applyFont="1" applyBorder="1" applyAlignment="1">
      <alignment horizontal="left" vertical="top" wrapText="1"/>
    </xf>
    <xf numFmtId="0" fontId="0" fillId="0" borderId="0" xfId="0" applyAlignment="1">
      <alignment wrapText="1"/>
    </xf>
    <xf numFmtId="0" fontId="4" fillId="34" borderId="68" xfId="0" applyFont="1" applyFill="1" applyBorder="1" applyAlignment="1">
      <alignment horizontal="center"/>
    </xf>
    <xf numFmtId="0" fontId="4" fillId="34" borderId="20" xfId="0" applyFont="1" applyFill="1" applyBorder="1" applyAlignment="1">
      <alignment horizontal="center"/>
    </xf>
    <xf numFmtId="0" fontId="5" fillId="0" borderId="10" xfId="0" applyFont="1" applyBorder="1" applyAlignment="1">
      <alignment horizontal="left" vertical="top" wrapText="1"/>
    </xf>
    <xf numFmtId="3" fontId="0" fillId="37" borderId="17" xfId="42" applyNumberFormat="1" applyFont="1" applyFill="1" applyBorder="1" applyAlignment="1">
      <alignment/>
    </xf>
    <xf numFmtId="3" fontId="0" fillId="37" borderId="18" xfId="42" applyNumberFormat="1" applyFont="1" applyFill="1" applyBorder="1" applyAlignment="1">
      <alignment/>
    </xf>
    <xf numFmtId="3" fontId="0" fillId="37" borderId="46" xfId="42" applyNumberFormat="1" applyFont="1" applyFill="1" applyBorder="1" applyAlignment="1">
      <alignment/>
    </xf>
    <xf numFmtId="3" fontId="0" fillId="37" borderId="13" xfId="42" applyNumberFormat="1" applyFont="1" applyFill="1" applyBorder="1" applyAlignment="1">
      <alignment/>
    </xf>
    <xf numFmtId="3" fontId="0" fillId="37" borderId="0" xfId="42" applyNumberFormat="1" applyFont="1" applyFill="1" applyBorder="1" applyAlignment="1">
      <alignment/>
    </xf>
    <xf numFmtId="3" fontId="0" fillId="37" borderId="14" xfId="42" applyNumberFormat="1" applyFont="1" applyFill="1" applyBorder="1" applyAlignment="1">
      <alignment/>
    </xf>
    <xf numFmtId="3" fontId="0" fillId="37" borderId="15" xfId="42" applyNumberFormat="1" applyFont="1" applyFill="1" applyBorder="1" applyAlignment="1">
      <alignment/>
    </xf>
    <xf numFmtId="3" fontId="0" fillId="37" borderId="16" xfId="42" applyNumberFormat="1" applyFont="1" applyFill="1" applyBorder="1" applyAlignment="1">
      <alignment/>
    </xf>
    <xf numFmtId="3" fontId="0" fillId="37" borderId="51" xfId="42" applyNumberFormat="1" applyFont="1" applyFill="1" applyBorder="1" applyAlignment="1">
      <alignment/>
    </xf>
    <xf numFmtId="14" fontId="0" fillId="0" borderId="10" xfId="0" applyNumberFormat="1" applyBorder="1" applyAlignment="1">
      <alignment horizontal="center"/>
    </xf>
    <xf numFmtId="0" fontId="2" fillId="0" borderId="0" xfId="0" applyFont="1" applyBorder="1" applyAlignment="1">
      <alignment/>
    </xf>
    <xf numFmtId="0" fontId="0" fillId="0" borderId="10" xfId="0" applyBorder="1" applyAlignment="1">
      <alignment horizontal="left"/>
    </xf>
    <xf numFmtId="0" fontId="4" fillId="34" borderId="50" xfId="0" applyFont="1" applyFill="1" applyBorder="1" applyAlignment="1">
      <alignment horizontal="center"/>
    </xf>
    <xf numFmtId="0" fontId="4" fillId="34" borderId="10" xfId="0" applyFont="1" applyFill="1" applyBorder="1" applyAlignment="1">
      <alignment horizontal="center" wrapText="1"/>
    </xf>
    <xf numFmtId="14" fontId="0" fillId="0" borderId="19" xfId="70" applyNumberFormat="1" applyFont="1" applyBorder="1" applyAlignment="1">
      <alignment horizontal="center"/>
      <protection/>
    </xf>
    <xf numFmtId="14" fontId="0" fillId="0" borderId="20" xfId="70" applyNumberFormat="1" applyFont="1" applyBorder="1" applyAlignment="1">
      <alignment horizontal="center"/>
      <protection/>
    </xf>
    <xf numFmtId="14" fontId="0" fillId="0" borderId="68" xfId="70" applyNumberFormat="1" applyFont="1" applyBorder="1" applyAlignment="1">
      <alignment horizontal="center"/>
      <protection/>
    </xf>
    <xf numFmtId="0" fontId="0" fillId="0" borderId="0" xfId="70" applyAlignment="1">
      <alignment wrapText="1"/>
      <protection/>
    </xf>
    <xf numFmtId="0" fontId="0" fillId="0" borderId="0" xfId="70" applyFont="1" applyAlignment="1" applyProtection="1">
      <alignment horizontal="left" wrapText="1"/>
      <protection/>
    </xf>
    <xf numFmtId="0" fontId="0" fillId="0" borderId="10" xfId="70" applyFont="1" applyBorder="1" applyAlignment="1" applyProtection="1">
      <alignment horizontal="left"/>
      <protection/>
    </xf>
    <xf numFmtId="165" fontId="0" fillId="0" borderId="10" xfId="0" applyNumberFormat="1" applyFont="1" applyBorder="1" applyAlignment="1">
      <alignment wrapText="1"/>
    </xf>
    <xf numFmtId="0" fontId="3" fillId="0" borderId="0" xfId="0" applyFont="1" applyAlignment="1">
      <alignment wrapText="1"/>
    </xf>
    <xf numFmtId="0" fontId="2" fillId="0" borderId="0" xfId="0" applyFont="1" applyAlignment="1">
      <alignment wrapText="1"/>
    </xf>
    <xf numFmtId="0" fontId="0" fillId="0" borderId="10" xfId="0" applyBorder="1" applyAlignment="1">
      <alignment horizontal="center"/>
    </xf>
    <xf numFmtId="0" fontId="3" fillId="34" borderId="19" xfId="0" applyFont="1" applyFill="1" applyBorder="1" applyAlignment="1">
      <alignment horizontal="center"/>
    </xf>
    <xf numFmtId="0" fontId="3" fillId="34" borderId="20" xfId="0" applyFont="1" applyFill="1" applyBorder="1" applyAlignment="1">
      <alignment horizontal="center"/>
    </xf>
    <xf numFmtId="0" fontId="3" fillId="0" borderId="10" xfId="0" applyFont="1" applyFill="1" applyBorder="1" applyAlignment="1">
      <alignment vertical="top"/>
    </xf>
    <xf numFmtId="165" fontId="2" fillId="33" borderId="10" xfId="45" applyNumberFormat="1" applyFont="1" applyFill="1" applyBorder="1" applyAlignment="1">
      <alignment/>
    </xf>
    <xf numFmtId="0" fontId="0" fillId="0" borderId="19" xfId="68" applyFont="1" applyBorder="1">
      <alignment/>
      <protection/>
    </xf>
    <xf numFmtId="0" fontId="0" fillId="0" borderId="20" xfId="68" applyFont="1" applyBorder="1">
      <alignment/>
      <protection/>
    </xf>
    <xf numFmtId="0" fontId="0" fillId="0" borderId="19" xfId="68" applyFont="1" applyBorder="1">
      <alignment/>
      <protection/>
    </xf>
    <xf numFmtId="0" fontId="4" fillId="33" borderId="19" xfId="68" applyFont="1" applyFill="1" applyBorder="1">
      <alignment/>
      <protection/>
    </xf>
    <xf numFmtId="0" fontId="4" fillId="33" borderId="20" xfId="68" applyFont="1" applyFill="1" applyBorder="1">
      <alignment/>
      <protection/>
    </xf>
    <xf numFmtId="0" fontId="3" fillId="0" borderId="19" xfId="68" applyFont="1" applyBorder="1" applyAlignment="1">
      <alignment horizontal="left" vertical="top" wrapText="1"/>
      <protection/>
    </xf>
    <xf numFmtId="0" fontId="0" fillId="0" borderId="68" xfId="68" applyFont="1" applyBorder="1" applyAlignment="1">
      <alignment vertical="top" wrapText="1"/>
      <protection/>
    </xf>
    <xf numFmtId="0" fontId="0" fillId="0" borderId="20" xfId="68" applyFont="1" applyBorder="1" applyAlignment="1">
      <alignment vertical="top" wrapText="1"/>
      <protection/>
    </xf>
    <xf numFmtId="0" fontId="3" fillId="0" borderId="0" xfId="68" applyFont="1" applyAlignment="1">
      <alignment wrapText="1"/>
      <protection/>
    </xf>
    <xf numFmtId="0" fontId="0" fillId="0" borderId="19" xfId="68" applyFont="1" applyBorder="1" applyAlignment="1">
      <alignment horizontal="left"/>
      <protection/>
    </xf>
    <xf numFmtId="0" fontId="0" fillId="0" borderId="68" xfId="68" applyFont="1" applyBorder="1" applyAlignment="1">
      <alignment horizontal="left"/>
      <protection/>
    </xf>
    <xf numFmtId="0" fontId="0" fillId="0" borderId="20" xfId="68" applyFont="1" applyBorder="1" applyAlignment="1">
      <alignment horizontal="left"/>
      <protection/>
    </xf>
    <xf numFmtId="0" fontId="3" fillId="0" borderId="10" xfId="68" applyFont="1" applyFill="1" applyBorder="1" applyAlignment="1">
      <alignment horizontal="left" vertical="center" wrapText="1"/>
      <protection/>
    </xf>
    <xf numFmtId="0" fontId="0" fillId="0" borderId="0" xfId="68" applyFont="1" applyFill="1" applyAlignment="1">
      <alignment horizontal="left"/>
      <protection/>
    </xf>
    <xf numFmtId="0" fontId="0" fillId="0" borderId="0" xfId="68" applyFill="1" applyAlignment="1">
      <alignment horizontal="left"/>
      <protection/>
    </xf>
    <xf numFmtId="0" fontId="4" fillId="33" borderId="10" xfId="68" applyFont="1" applyFill="1" applyBorder="1">
      <alignment/>
      <protection/>
    </xf>
    <xf numFmtId="0" fontId="0" fillId="0" borderId="10" xfId="68" applyFont="1" applyFill="1" applyBorder="1" applyAlignment="1">
      <alignment horizontal="left"/>
      <protection/>
    </xf>
    <xf numFmtId="0" fontId="6" fillId="0" borderId="0" xfId="0" applyFont="1" applyBorder="1" applyAlignment="1">
      <alignment horizontal="left" wrapText="1"/>
    </xf>
    <xf numFmtId="0" fontId="7" fillId="0" borderId="0" xfId="0" applyFont="1" applyBorder="1" applyAlignment="1">
      <alignment horizontal="left" wrapText="1"/>
    </xf>
    <xf numFmtId="0" fontId="0" fillId="0" borderId="10" xfId="0" applyFill="1" applyBorder="1" applyAlignment="1">
      <alignment/>
    </xf>
    <xf numFmtId="166" fontId="4" fillId="34" borderId="19" xfId="0" applyNumberFormat="1" applyFont="1" applyFill="1" applyBorder="1" applyAlignment="1">
      <alignment horizontal="center" wrapText="1"/>
    </xf>
    <xf numFmtId="166" fontId="4" fillId="34" borderId="68" xfId="0" applyNumberFormat="1" applyFont="1" applyFill="1" applyBorder="1" applyAlignment="1">
      <alignment horizontal="center" wrapText="1"/>
    </xf>
    <xf numFmtId="166" fontId="4" fillId="34" borderId="20" xfId="0" applyNumberFormat="1" applyFont="1" applyFill="1" applyBorder="1" applyAlignment="1">
      <alignment horizontal="center" wrapText="1"/>
    </xf>
    <xf numFmtId="14" fontId="0" fillId="0" borderId="19" xfId="0" applyNumberFormat="1" applyFont="1" applyFill="1" applyBorder="1" applyAlignment="1">
      <alignment horizontal="center"/>
    </xf>
    <xf numFmtId="14" fontId="0" fillId="0" borderId="20" xfId="0" applyNumberFormat="1" applyFont="1" applyFill="1" applyBorder="1" applyAlignment="1">
      <alignment horizontal="center"/>
    </xf>
    <xf numFmtId="14" fontId="0" fillId="0" borderId="68" xfId="0" applyNumberFormat="1" applyFill="1" applyBorder="1" applyAlignment="1">
      <alignment horizontal="center"/>
    </xf>
    <xf numFmtId="0" fontId="0" fillId="0" borderId="19" xfId="0" applyFont="1" applyBorder="1" applyAlignment="1">
      <alignment horizontal="left"/>
    </xf>
    <xf numFmtId="0" fontId="0" fillId="0" borderId="68" xfId="0" applyFont="1" applyBorder="1" applyAlignment="1">
      <alignment horizontal="left"/>
    </xf>
    <xf numFmtId="0" fontId="0" fillId="0" borderId="20" xfId="0" applyFont="1" applyBorder="1" applyAlignment="1">
      <alignment horizontal="left"/>
    </xf>
    <xf numFmtId="0" fontId="0" fillId="0" borderId="10" xfId="0" applyFont="1" applyBorder="1" applyAlignment="1">
      <alignment horizontal="left"/>
    </xf>
    <xf numFmtId="9" fontId="5" fillId="0" borderId="19" xfId="75" applyFont="1" applyBorder="1" applyAlignment="1">
      <alignment horizontal="left"/>
    </xf>
    <xf numFmtId="9" fontId="5" fillId="0" borderId="68" xfId="75" applyFont="1" applyBorder="1" applyAlignment="1">
      <alignment horizontal="left"/>
    </xf>
    <xf numFmtId="9" fontId="5" fillId="0" borderId="20" xfId="75" applyFont="1" applyBorder="1" applyAlignment="1">
      <alignment horizontal="left"/>
    </xf>
    <xf numFmtId="0" fontId="3" fillId="0" borderId="0" xfId="0" applyFont="1" applyAlignment="1">
      <alignment horizontal="center" wrapText="1"/>
    </xf>
    <xf numFmtId="0" fontId="11" fillId="0" borderId="0" xfId="0" applyFont="1" applyAlignment="1">
      <alignment horizontal="left" wrapText="1"/>
    </xf>
    <xf numFmtId="0" fontId="11" fillId="0" borderId="0" xfId="0" applyFont="1" applyFill="1" applyAlignment="1">
      <alignment horizontal="left" wrapText="1"/>
    </xf>
    <xf numFmtId="0" fontId="0" fillId="0" borderId="19" xfId="0" applyFont="1" applyFill="1" applyBorder="1" applyAlignment="1">
      <alignment horizontal="left"/>
    </xf>
    <xf numFmtId="0" fontId="0" fillId="0" borderId="68" xfId="0" applyFont="1" applyFill="1" applyBorder="1" applyAlignment="1">
      <alignment horizontal="left"/>
    </xf>
    <xf numFmtId="0" fontId="0" fillId="0" borderId="20" xfId="0" applyFont="1" applyFill="1" applyBorder="1" applyAlignment="1">
      <alignment horizontal="left"/>
    </xf>
    <xf numFmtId="0" fontId="5" fillId="0" borderId="0" xfId="0" applyFont="1" applyAlignment="1">
      <alignment vertical="top" wrapText="1"/>
    </xf>
    <xf numFmtId="0" fontId="0" fillId="0" borderId="0" xfId="0" applyFont="1" applyAlignment="1">
      <alignment horizontal="left" vertical="top" wrapText="1" indent="1"/>
    </xf>
    <xf numFmtId="0" fontId="3" fillId="0" borderId="0" xfId="0" applyFont="1" applyAlignment="1">
      <alignment vertical="top" wrapText="1"/>
    </xf>
    <xf numFmtId="0" fontId="3" fillId="0" borderId="10" xfId="0" applyFont="1" applyFill="1" applyBorder="1" applyAlignment="1">
      <alignment vertical="center" wrapText="1"/>
    </xf>
    <xf numFmtId="0" fontId="3" fillId="0" borderId="10" xfId="0" applyFont="1" applyBorder="1" applyAlignment="1">
      <alignment vertical="center" wrapText="1"/>
    </xf>
    <xf numFmtId="0" fontId="58" fillId="0" borderId="19" xfId="69" applyFont="1" applyBorder="1" applyAlignment="1">
      <alignment wrapText="1"/>
      <protection/>
    </xf>
    <xf numFmtId="0" fontId="4" fillId="0" borderId="68" xfId="0" applyFont="1" applyBorder="1" applyAlignment="1">
      <alignment/>
    </xf>
    <xf numFmtId="0" fontId="4" fillId="0" borderId="20" xfId="0" applyFont="1" applyBorder="1" applyAlignment="1">
      <alignment/>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8" fillId="0" borderId="51" xfId="0" applyFont="1" applyBorder="1" applyAlignment="1">
      <alignment horizontal="left" vertical="center" wrapText="1"/>
    </xf>
    <xf numFmtId="0" fontId="3" fillId="0" borderId="19" xfId="0" applyFont="1" applyBorder="1" applyAlignment="1">
      <alignment horizontal="left" vertical="top" wrapText="1"/>
    </xf>
    <xf numFmtId="0" fontId="0" fillId="0" borderId="68" xfId="0" applyFont="1" applyBorder="1" applyAlignment="1">
      <alignment vertical="top" wrapText="1"/>
    </xf>
    <xf numFmtId="0" fontId="0" fillId="0" borderId="20" xfId="0" applyFont="1" applyBorder="1" applyAlignment="1">
      <alignment vertical="top" wrapText="1"/>
    </xf>
    <xf numFmtId="0" fontId="4" fillId="33" borderId="10" xfId="0" applyFont="1" applyFill="1" applyBorder="1" applyAlignment="1">
      <alignment/>
    </xf>
    <xf numFmtId="0" fontId="4" fillId="33" borderId="19" xfId="0" applyFont="1" applyFill="1" applyBorder="1" applyAlignment="1">
      <alignment/>
    </xf>
    <xf numFmtId="0" fontId="4" fillId="33" borderId="20" xfId="0" applyFont="1" applyFill="1" applyBorder="1" applyAlignment="1">
      <alignment/>
    </xf>
    <xf numFmtId="0" fontId="3" fillId="0" borderId="19" xfId="0" applyFont="1" applyBorder="1" applyAlignment="1">
      <alignment vertical="center" wrapText="1"/>
    </xf>
    <xf numFmtId="0" fontId="3" fillId="0" borderId="20" xfId="0" applyFont="1" applyBorder="1" applyAlignment="1">
      <alignment vertical="center" wrapText="1"/>
    </xf>
    <xf numFmtId="0" fontId="3" fillId="0" borderId="19" xfId="0" applyFont="1" applyFill="1" applyBorder="1" applyAlignment="1">
      <alignment vertical="center" wrapText="1"/>
    </xf>
    <xf numFmtId="0" fontId="3" fillId="0" borderId="20" xfId="0" applyFont="1" applyFill="1" applyBorder="1" applyAlignment="1">
      <alignment vertical="center" wrapText="1"/>
    </xf>
    <xf numFmtId="0" fontId="2" fillId="0" borderId="0" xfId="0" applyFont="1" applyBorder="1" applyAlignment="1">
      <alignment horizontal="left"/>
    </xf>
    <xf numFmtId="0" fontId="0" fillId="0" borderId="19" xfId="0" applyFont="1" applyBorder="1" applyAlignment="1">
      <alignment/>
    </xf>
    <xf numFmtId="0" fontId="0" fillId="0" borderId="20" xfId="0" applyFont="1" applyBorder="1" applyAlignment="1">
      <alignment/>
    </xf>
    <xf numFmtId="0" fontId="0" fillId="0" borderId="19" xfId="0" applyFont="1" applyBorder="1" applyAlignment="1">
      <alignment/>
    </xf>
    <xf numFmtId="0" fontId="0" fillId="0" borderId="16" xfId="0" applyFont="1" applyBorder="1" applyAlignment="1">
      <alignment horizontal="left"/>
    </xf>
    <xf numFmtId="0" fontId="18" fillId="0" borderId="102" xfId="69" applyFont="1" applyBorder="1" applyAlignment="1" applyProtection="1">
      <alignment horizontal="left" wrapText="1"/>
      <protection locked="0"/>
    </xf>
    <xf numFmtId="0" fontId="18" fillId="0" borderId="103" xfId="69" applyFont="1" applyBorder="1" applyAlignment="1" applyProtection="1">
      <alignment horizontal="left" wrapText="1"/>
      <protection locked="0"/>
    </xf>
    <xf numFmtId="0" fontId="18" fillId="0" borderId="104" xfId="69" applyFont="1" applyBorder="1" applyAlignment="1" applyProtection="1">
      <alignment horizontal="left" wrapText="1"/>
      <protection locked="0"/>
    </xf>
    <xf numFmtId="0" fontId="12" fillId="43" borderId="19" xfId="69" applyFont="1" applyFill="1" applyBorder="1" applyAlignment="1" applyProtection="1">
      <alignment horizontal="center" wrapText="1"/>
      <protection locked="0"/>
    </xf>
    <xf numFmtId="0" fontId="12" fillId="43" borderId="105" xfId="69" applyFont="1" applyFill="1" applyBorder="1" applyAlignment="1" applyProtection="1">
      <alignment horizontal="center" wrapText="1"/>
      <protection locked="0"/>
    </xf>
    <xf numFmtId="0" fontId="12" fillId="43" borderId="106" xfId="69" applyFont="1" applyFill="1" applyBorder="1" applyAlignment="1" applyProtection="1">
      <alignment horizontal="center" wrapText="1"/>
      <protection locked="0"/>
    </xf>
    <xf numFmtId="0" fontId="12" fillId="43" borderId="68" xfId="69" applyFont="1" applyFill="1" applyBorder="1" applyAlignment="1" applyProtection="1">
      <alignment horizontal="center" wrapText="1"/>
      <protection locked="0"/>
    </xf>
    <xf numFmtId="0" fontId="12" fillId="43" borderId="20" xfId="69" applyFont="1" applyFill="1" applyBorder="1" applyAlignment="1" applyProtection="1">
      <alignment horizontal="center" wrapText="1"/>
      <protection locked="0"/>
    </xf>
    <xf numFmtId="0" fontId="12" fillId="43" borderId="95" xfId="69" applyFont="1" applyFill="1" applyBorder="1" applyAlignment="1" applyProtection="1">
      <alignment horizontal="center" wrapText="1"/>
      <protection locked="0"/>
    </xf>
    <xf numFmtId="0" fontId="12" fillId="43" borderId="107" xfId="69" applyFont="1" applyFill="1" applyBorder="1" applyAlignment="1" applyProtection="1">
      <alignment horizontal="center" wrapText="1"/>
      <protection locked="0"/>
    </xf>
    <xf numFmtId="0" fontId="12" fillId="43" borderId="108" xfId="69" applyFont="1" applyFill="1" applyBorder="1" applyAlignment="1" applyProtection="1">
      <alignment horizontal="center" wrapText="1"/>
      <protection locked="0"/>
    </xf>
    <xf numFmtId="0" fontId="0" fillId="0" borderId="100" xfId="69" applyFont="1" applyBorder="1" applyAlignment="1" applyProtection="1">
      <alignment horizontal="right" vertical="top" wrapText="1"/>
      <protection locked="0"/>
    </xf>
    <xf numFmtId="0" fontId="0" fillId="0" borderId="101" xfId="0" applyFont="1" applyBorder="1" applyAlignment="1" applyProtection="1">
      <alignment horizontal="right" vertical="top" wrapText="1"/>
      <protection locked="0"/>
    </xf>
    <xf numFmtId="0" fontId="0" fillId="0" borderId="34" xfId="0" applyFont="1" applyBorder="1" applyAlignment="1" applyProtection="1">
      <alignment horizontal="right" vertical="top" wrapText="1"/>
      <protection locked="0"/>
    </xf>
    <xf numFmtId="0" fontId="56" fillId="0" borderId="0" xfId="69" applyFont="1" applyBorder="1" applyAlignment="1" applyProtection="1">
      <alignment horizontal="left" vertical="top" wrapText="1"/>
      <protection locked="0"/>
    </xf>
    <xf numFmtId="1" fontId="40" fillId="0" borderId="100" xfId="69" applyNumberFormat="1" applyFont="1" applyFill="1" applyBorder="1" applyAlignment="1" applyProtection="1">
      <alignment vertical="top" wrapText="1"/>
      <protection locked="0"/>
    </xf>
    <xf numFmtId="1" fontId="40" fillId="0" borderId="101" xfId="69" applyNumberFormat="1" applyFont="1" applyFill="1" applyBorder="1" applyAlignment="1" applyProtection="1">
      <alignment vertical="top" wrapText="1"/>
      <protection locked="0"/>
    </xf>
    <xf numFmtId="1" fontId="40" fillId="0" borderId="34" xfId="69" applyNumberFormat="1" applyFont="1" applyFill="1" applyBorder="1" applyAlignment="1" applyProtection="1">
      <alignment vertical="top" wrapText="1"/>
      <protection locked="0"/>
    </xf>
    <xf numFmtId="0" fontId="55" fillId="43" borderId="94" xfId="69" applyFont="1" applyFill="1" applyBorder="1" applyAlignment="1" applyProtection="1">
      <alignment horizontal="left" vertical="top" wrapText="1"/>
      <protection locked="0"/>
    </xf>
    <xf numFmtId="0" fontId="55" fillId="43" borderId="0" xfId="69" applyFont="1" applyFill="1" applyBorder="1" applyAlignment="1" applyProtection="1">
      <alignment horizontal="left" vertical="top" wrapText="1"/>
      <protection locked="0"/>
    </xf>
    <xf numFmtId="14" fontId="0" fillId="0" borderId="10" xfId="69" applyNumberFormat="1" applyFont="1" applyBorder="1" applyAlignment="1" applyProtection="1">
      <alignment horizontal="center" vertical="top" wrapText="1"/>
      <protection locked="0"/>
    </xf>
    <xf numFmtId="0" fontId="0" fillId="0" borderId="44" xfId="69" applyFont="1" applyBorder="1" applyAlignment="1" applyProtection="1">
      <alignment horizontal="left" vertical="top" wrapText="1"/>
      <protection locked="0"/>
    </xf>
    <xf numFmtId="0" fontId="12" fillId="43" borderId="109" xfId="69" applyFont="1" applyFill="1" applyBorder="1" applyAlignment="1" applyProtection="1">
      <alignment horizontal="center" wrapText="1"/>
      <protection locked="0"/>
    </xf>
    <xf numFmtId="0" fontId="12" fillId="43" borderId="79" xfId="69" applyFont="1" applyFill="1" applyBorder="1" applyAlignment="1" applyProtection="1">
      <alignment horizontal="center" wrapText="1"/>
      <protection locked="0"/>
    </xf>
    <xf numFmtId="0" fontId="14" fillId="0" borderId="100" xfId="69" applyFont="1" applyBorder="1" applyAlignment="1" applyProtection="1">
      <alignment horizontal="left" vertical="top" wrapText="1"/>
      <protection locked="0"/>
    </xf>
    <xf numFmtId="0" fontId="14" fillId="0" borderId="101" xfId="69" applyFont="1" applyBorder="1" applyAlignment="1" applyProtection="1">
      <alignment horizontal="left" vertical="top" wrapText="1"/>
      <protection locked="0"/>
    </xf>
    <xf numFmtId="0" fontId="14" fillId="0" borderId="34" xfId="69" applyFont="1" applyBorder="1" applyAlignment="1" applyProtection="1">
      <alignment horizontal="left" vertical="top" wrapText="1"/>
      <protection locked="0"/>
    </xf>
    <xf numFmtId="0" fontId="55" fillId="43" borderId="110" xfId="69" applyFont="1" applyFill="1" applyBorder="1" applyAlignment="1" applyProtection="1">
      <alignment horizontal="left" wrapText="1"/>
      <protection locked="0"/>
    </xf>
    <xf numFmtId="0" fontId="55" fillId="43" borderId="77" xfId="69" applyFont="1" applyFill="1" applyBorder="1" applyAlignment="1" applyProtection="1">
      <alignment horizontal="left" wrapText="1"/>
      <protection locked="0"/>
    </xf>
    <xf numFmtId="0" fontId="3" fillId="0" borderId="19" xfId="0" applyFont="1" applyBorder="1" applyAlignment="1" applyProtection="1">
      <alignment horizontal="left"/>
      <protection locked="0"/>
    </xf>
    <xf numFmtId="0" fontId="3" fillId="0" borderId="20" xfId="0" applyFont="1" applyBorder="1" applyAlignment="1" applyProtection="1">
      <alignment horizontal="left"/>
      <protection locked="0"/>
    </xf>
    <xf numFmtId="0" fontId="3" fillId="0" borderId="68" xfId="0" applyFont="1" applyBorder="1" applyAlignment="1" applyProtection="1">
      <alignment horizontal="left"/>
      <protection locked="0"/>
    </xf>
    <xf numFmtId="0" fontId="3" fillId="0" borderId="10" xfId="0" applyFont="1" applyBorder="1" applyAlignment="1" applyProtection="1">
      <alignment horizontal="left"/>
      <protection locked="0"/>
    </xf>
    <xf numFmtId="0" fontId="3" fillId="0" borderId="19" xfId="0" applyFont="1" applyBorder="1" applyAlignment="1" applyProtection="1">
      <alignment horizontal="left" wrapText="1"/>
      <protection locked="0"/>
    </xf>
    <xf numFmtId="0" fontId="3" fillId="0" borderId="68" xfId="0" applyFont="1" applyBorder="1" applyAlignment="1" applyProtection="1">
      <alignment horizontal="left" wrapText="1"/>
      <protection locked="0"/>
    </xf>
    <xf numFmtId="0" fontId="3" fillId="0" borderId="20" xfId="0" applyFont="1" applyBorder="1" applyAlignment="1" applyProtection="1">
      <alignment horizontal="left" wrapText="1"/>
      <protection locked="0"/>
    </xf>
    <xf numFmtId="0" fontId="3" fillId="0" borderId="0" xfId="0" applyFont="1" applyAlignment="1">
      <alignment horizontal="left" wrapText="1"/>
    </xf>
    <xf numFmtId="0" fontId="0" fillId="0" borderId="0" xfId="0" applyFont="1" applyAlignment="1">
      <alignment wrapText="1"/>
    </xf>
    <xf numFmtId="0" fontId="5" fillId="34" borderId="0" xfId="0" applyFont="1" applyFill="1" applyAlignment="1">
      <alignment horizontal="center" wrapText="1"/>
    </xf>
    <xf numFmtId="0" fontId="4" fillId="0" borderId="0" xfId="0" applyFont="1" applyBorder="1" applyAlignment="1">
      <alignment horizontal="left" wrapText="1"/>
    </xf>
    <xf numFmtId="0" fontId="3" fillId="0" borderId="0" xfId="0" applyFont="1" applyFill="1" applyAlignment="1">
      <alignment horizontal="left" wrapText="1"/>
    </xf>
    <xf numFmtId="0" fontId="0" fillId="0" borderId="19" xfId="0" applyFont="1" applyBorder="1" applyAlignment="1" applyProtection="1">
      <alignment horizontal="left"/>
      <protection locked="0"/>
    </xf>
    <xf numFmtId="0" fontId="0" fillId="0" borderId="68" xfId="0" applyFont="1" applyBorder="1" applyAlignment="1" applyProtection="1">
      <alignment horizontal="left"/>
      <protection locked="0"/>
    </xf>
    <xf numFmtId="0" fontId="0" fillId="0" borderId="20" xfId="0" applyFont="1" applyBorder="1" applyAlignment="1" applyProtection="1">
      <alignment horizontal="left"/>
      <protection locked="0"/>
    </xf>
    <xf numFmtId="0" fontId="2" fillId="0" borderId="0" xfId="0" applyFont="1" applyAlignment="1">
      <alignment horizontal="left"/>
    </xf>
    <xf numFmtId="0" fontId="10" fillId="0" borderId="0" xfId="0" applyFont="1" applyBorder="1" applyAlignment="1">
      <alignment horizontal="left" wrapText="1"/>
    </xf>
    <xf numFmtId="0" fontId="0" fillId="0" borderId="0" xfId="0" applyFont="1" applyAlignment="1">
      <alignment horizontal="center"/>
    </xf>
    <xf numFmtId="0" fontId="3" fillId="0" borderId="19" xfId="0" applyFont="1" applyBorder="1" applyAlignment="1" applyProtection="1">
      <alignment horizontal="left" vertical="top" wrapText="1"/>
      <protection locked="0"/>
    </xf>
    <xf numFmtId="0" fontId="3" fillId="0" borderId="68" xfId="0" applyFont="1" applyBorder="1" applyAlignment="1" applyProtection="1">
      <alignment horizontal="left" vertical="top" wrapText="1"/>
      <protection locked="0"/>
    </xf>
    <xf numFmtId="0" fontId="3" fillId="0" borderId="20" xfId="0" applyFont="1" applyBorder="1" applyAlignment="1" applyProtection="1">
      <alignment horizontal="left" vertical="top" wrapText="1"/>
      <protection locked="0"/>
    </xf>
    <xf numFmtId="0" fontId="4" fillId="34" borderId="0" xfId="0" applyFont="1" applyFill="1" applyAlignment="1">
      <alignment horizontal="left" wrapText="1"/>
    </xf>
    <xf numFmtId="0" fontId="0" fillId="0" borderId="19" xfId="0" applyFont="1" applyBorder="1" applyAlignment="1" applyProtection="1">
      <alignment/>
      <protection locked="0"/>
    </xf>
    <xf numFmtId="0" fontId="0" fillId="0" borderId="68" xfId="0" applyFont="1" applyBorder="1" applyAlignment="1" applyProtection="1">
      <alignment/>
      <protection locked="0"/>
    </xf>
    <xf numFmtId="0" fontId="0" fillId="0" borderId="20" xfId="0" applyFont="1" applyBorder="1" applyAlignment="1" applyProtection="1">
      <alignment/>
      <protection locked="0"/>
    </xf>
    <xf numFmtId="0" fontId="4" fillId="0" borderId="10" xfId="0" applyFont="1" applyBorder="1" applyAlignment="1">
      <alignment horizontal="center"/>
    </xf>
    <xf numFmtId="0" fontId="4" fillId="34" borderId="0" xfId="0" applyFont="1" applyFill="1" applyBorder="1" applyAlignment="1">
      <alignment horizontal="left" vertical="center" wrapText="1"/>
    </xf>
    <xf numFmtId="0" fontId="4" fillId="34" borderId="0" xfId="0" applyFont="1" applyFill="1" applyAlignment="1">
      <alignment horizontal="left" vertical="center" wrapText="1"/>
    </xf>
    <xf numFmtId="0" fontId="13" fillId="0" borderId="0" xfId="0" applyFont="1" applyAlignment="1">
      <alignment horizontal="left" wrapText="1"/>
    </xf>
    <xf numFmtId="0" fontId="0" fillId="0" borderId="19" xfId="0" applyFont="1" applyBorder="1" applyAlignment="1" applyProtection="1">
      <alignment horizontal="left" wrapText="1"/>
      <protection locked="0"/>
    </xf>
    <xf numFmtId="0" fontId="0" fillId="0" borderId="68" xfId="0" applyFont="1" applyBorder="1" applyAlignment="1" applyProtection="1">
      <alignment horizontal="left" wrapText="1"/>
      <protection locked="0"/>
    </xf>
    <xf numFmtId="0" fontId="0" fillId="0" borderId="20" xfId="0" applyFont="1" applyBorder="1" applyAlignment="1" applyProtection="1">
      <alignment horizontal="left" wrapText="1"/>
      <protection locked="0"/>
    </xf>
    <xf numFmtId="0" fontId="4" fillId="34" borderId="0" xfId="0" applyFont="1" applyFill="1" applyAlignment="1">
      <alignment vertical="center" wrapText="1"/>
    </xf>
    <xf numFmtId="0" fontId="2" fillId="34" borderId="0" xfId="0" applyFont="1" applyFill="1" applyAlignment="1">
      <alignment vertical="center" wrapText="1"/>
    </xf>
    <xf numFmtId="0" fontId="4" fillId="34" borderId="15" xfId="65" applyFont="1" applyFill="1" applyBorder="1" applyAlignment="1">
      <alignment horizontal="center" wrapText="1"/>
      <protection/>
    </xf>
    <xf numFmtId="0" fontId="4" fillId="34" borderId="16" xfId="65" applyFont="1" applyFill="1" applyBorder="1" applyAlignment="1">
      <alignment horizontal="center" wrapText="1"/>
      <protection/>
    </xf>
    <xf numFmtId="0" fontId="4" fillId="34" borderId="51" xfId="65" applyFont="1" applyFill="1" applyBorder="1" applyAlignment="1">
      <alignment horizontal="center" wrapText="1"/>
      <protection/>
    </xf>
    <xf numFmtId="0" fontId="4" fillId="34" borderId="19" xfId="65" applyFont="1" applyFill="1" applyBorder="1" applyAlignment="1">
      <alignment horizontal="center" wrapText="1"/>
      <protection/>
    </xf>
    <xf numFmtId="0" fontId="4" fillId="34" borderId="68" xfId="65" applyFont="1" applyFill="1" applyBorder="1" applyAlignment="1">
      <alignment horizontal="center" wrapText="1"/>
      <protection/>
    </xf>
    <xf numFmtId="0" fontId="4" fillId="34" borderId="20" xfId="65" applyFont="1" applyFill="1" applyBorder="1" applyAlignment="1">
      <alignment horizontal="center" wrapText="1"/>
      <protection/>
    </xf>
    <xf numFmtId="0" fontId="5" fillId="0" borderId="68" xfId="65" applyFont="1" applyBorder="1" applyAlignment="1" applyProtection="1">
      <alignment horizontal="left"/>
      <protection locked="0"/>
    </xf>
    <xf numFmtId="0" fontId="3" fillId="0" borderId="18" xfId="65" applyFont="1" applyBorder="1" applyAlignment="1">
      <alignment horizontal="left"/>
      <protection/>
    </xf>
    <xf numFmtId="0" fontId="6" fillId="0" borderId="0" xfId="65" applyFont="1" applyAlignment="1">
      <alignment horizontal="left" wrapText="1"/>
      <protection/>
    </xf>
    <xf numFmtId="0" fontId="0" fillId="0" borderId="19" xfId="65" applyFont="1" applyBorder="1" applyAlignment="1" applyProtection="1">
      <alignment horizontal="left"/>
      <protection locked="0"/>
    </xf>
    <xf numFmtId="0" fontId="0" fillId="0" borderId="68" xfId="65" applyFont="1" applyBorder="1" applyAlignment="1" applyProtection="1">
      <alignment horizontal="left"/>
      <protection locked="0"/>
    </xf>
    <xf numFmtId="0" fontId="0" fillId="0" borderId="20" xfId="65" applyFont="1" applyBorder="1" applyAlignment="1" applyProtection="1">
      <alignment horizontal="left"/>
      <protection locked="0"/>
    </xf>
    <xf numFmtId="0" fontId="5" fillId="0" borderId="10" xfId="65" applyFont="1" applyBorder="1" applyAlignment="1" applyProtection="1">
      <alignment horizontal="left" wrapText="1"/>
      <protection locked="0"/>
    </xf>
    <xf numFmtId="0" fontId="3" fillId="34" borderId="17" xfId="65" applyFont="1" applyFill="1" applyBorder="1">
      <alignment/>
      <protection/>
    </xf>
    <xf numFmtId="0" fontId="19" fillId="0" borderId="15" xfId="62" applyBorder="1">
      <alignment/>
      <protection/>
    </xf>
    <xf numFmtId="14" fontId="0" fillId="0" borderId="10" xfId="65" applyNumberFormat="1" applyFont="1" applyBorder="1" applyAlignment="1" applyProtection="1">
      <alignment horizontal="center"/>
      <protection locked="0"/>
    </xf>
    <xf numFmtId="14" fontId="0" fillId="0" borderId="19" xfId="65" applyNumberFormat="1" applyFont="1" applyBorder="1" applyAlignment="1" applyProtection="1">
      <alignment horizontal="center"/>
      <protection locked="0"/>
    </xf>
    <xf numFmtId="14" fontId="0" fillId="0" borderId="68" xfId="65" applyNumberFormat="1" applyFont="1" applyBorder="1" applyAlignment="1" applyProtection="1">
      <alignment horizontal="center"/>
      <protection locked="0"/>
    </xf>
    <xf numFmtId="14" fontId="0" fillId="0" borderId="20" xfId="65" applyNumberFormat="1" applyFont="1" applyBorder="1" applyAlignment="1" applyProtection="1">
      <alignment horizontal="center"/>
      <protection locked="0"/>
    </xf>
    <xf numFmtId="0" fontId="5" fillId="0" borderId="16" xfId="65" applyFont="1" applyBorder="1" applyAlignment="1" applyProtection="1">
      <alignment horizontal="left"/>
      <protection locked="0"/>
    </xf>
    <xf numFmtId="0" fontId="0" fillId="0" borderId="15" xfId="65" applyBorder="1" applyAlignment="1">
      <alignment horizontal="left"/>
      <protection/>
    </xf>
    <xf numFmtId="0" fontId="0" fillId="0" borderId="16" xfId="65" applyBorder="1" applyAlignment="1">
      <alignment horizontal="left"/>
      <protection/>
    </xf>
    <xf numFmtId="0" fontId="3" fillId="34" borderId="50" xfId="65" applyFont="1" applyFill="1" applyBorder="1">
      <alignment/>
      <protection/>
    </xf>
    <xf numFmtId="0" fontId="3" fillId="34" borderId="11" xfId="65" applyFont="1" applyFill="1" applyBorder="1">
      <alignment/>
      <protection/>
    </xf>
    <xf numFmtId="0" fontId="0" fillId="0" borderId="0" xfId="65">
      <alignment/>
      <protection/>
    </xf>
    <xf numFmtId="0" fontId="5" fillId="0" borderId="19" xfId="65" applyFont="1" applyBorder="1" applyAlignment="1">
      <alignment horizontal="left" wrapText="1"/>
      <protection/>
    </xf>
    <xf numFmtId="0" fontId="5" fillId="0" borderId="68" xfId="65" applyFont="1" applyBorder="1" applyAlignment="1">
      <alignment horizontal="left" wrapText="1"/>
      <protection/>
    </xf>
    <xf numFmtId="0" fontId="5" fillId="0" borderId="20" xfId="65" applyFont="1" applyBorder="1" applyAlignment="1">
      <alignment horizontal="left" wrapText="1"/>
      <protection/>
    </xf>
    <xf numFmtId="0" fontId="6" fillId="0" borderId="0" xfId="65" applyFont="1" applyAlignment="1">
      <alignment vertical="top" wrapText="1"/>
      <protection/>
    </xf>
    <xf numFmtId="49" fontId="0" fillId="0" borderId="19" xfId="65" applyNumberFormat="1" applyFont="1" applyBorder="1" applyAlignment="1" applyProtection="1">
      <alignment horizontal="left"/>
      <protection locked="0"/>
    </xf>
    <xf numFmtId="49" fontId="0" fillId="0" borderId="68" xfId="65" applyNumberFormat="1" applyFont="1" applyBorder="1" applyAlignment="1" applyProtection="1">
      <alignment horizontal="left"/>
      <protection locked="0"/>
    </xf>
    <xf numFmtId="49" fontId="0" fillId="0" borderId="20" xfId="65" applyNumberFormat="1" applyFont="1" applyBorder="1" applyAlignment="1" applyProtection="1">
      <alignment horizontal="left"/>
      <protection locked="0"/>
    </xf>
    <xf numFmtId="0" fontId="4" fillId="34" borderId="19" xfId="65" applyFont="1" applyFill="1" applyBorder="1" applyAlignment="1">
      <alignment horizontal="center"/>
      <protection/>
    </xf>
    <xf numFmtId="0" fontId="3" fillId="34" borderId="68" xfId="65" applyFont="1" applyFill="1" applyBorder="1" applyAlignment="1">
      <alignment horizontal="center"/>
      <protection/>
    </xf>
    <xf numFmtId="0" fontId="0" fillId="0" borderId="20" xfId="65" applyBorder="1" applyAlignment="1">
      <alignment/>
      <protection/>
    </xf>
    <xf numFmtId="0" fontId="0" fillId="0" borderId="19" xfId="0" applyFont="1" applyBorder="1" applyAlignment="1" applyProtection="1">
      <alignment horizontal="left"/>
      <protection locked="0"/>
    </xf>
    <xf numFmtId="0" fontId="0" fillId="0" borderId="68" xfId="0" applyFont="1" applyBorder="1" applyAlignment="1" applyProtection="1">
      <alignment horizontal="left"/>
      <protection locked="0"/>
    </xf>
    <xf numFmtId="0" fontId="0" fillId="0" borderId="20" xfId="0" applyFont="1" applyBorder="1" applyAlignment="1" applyProtection="1">
      <alignment horizontal="left"/>
      <protection locked="0"/>
    </xf>
    <xf numFmtId="14" fontId="0" fillId="0" borderId="19" xfId="71" applyNumberFormat="1" applyFont="1" applyBorder="1" applyAlignment="1">
      <alignment horizontal="center"/>
      <protection/>
    </xf>
    <xf numFmtId="14" fontId="0" fillId="0" borderId="68" xfId="71" applyNumberFormat="1" applyFont="1" applyBorder="1" applyAlignment="1">
      <alignment horizontal="center"/>
      <protection/>
    </xf>
    <xf numFmtId="14" fontId="0" fillId="0" borderId="20" xfId="71" applyNumberFormat="1" applyFont="1" applyBorder="1" applyAlignment="1">
      <alignment horizontal="center"/>
      <protection/>
    </xf>
    <xf numFmtId="0" fontId="3" fillId="0" borderId="0" xfId="71" applyFont="1" applyFill="1" applyBorder="1" applyAlignment="1">
      <alignment horizontal="left" wrapText="1"/>
      <protection/>
    </xf>
    <xf numFmtId="0" fontId="9" fillId="0" borderId="0" xfId="71" applyFont="1" applyAlignment="1">
      <alignment horizontal="left" wrapText="1"/>
      <protection/>
    </xf>
    <xf numFmtId="0" fontId="9" fillId="0" borderId="0" xfId="71" applyFont="1" applyAlignment="1">
      <alignment/>
      <protection/>
    </xf>
    <xf numFmtId="0" fontId="10" fillId="0" borderId="0" xfId="71" applyFont="1" applyAlignment="1">
      <alignment wrapText="1"/>
      <protection/>
    </xf>
    <xf numFmtId="0" fontId="3" fillId="0" borderId="0" xfId="71" applyFont="1" applyAlignment="1">
      <alignment/>
      <protection/>
    </xf>
    <xf numFmtId="0" fontId="0" fillId="0" borderId="18" xfId="71" applyFont="1" applyBorder="1" applyAlignment="1">
      <alignment horizontal="left"/>
      <protection/>
    </xf>
    <xf numFmtId="0" fontId="0" fillId="0" borderId="46" xfId="71" applyFont="1" applyBorder="1" applyAlignment="1">
      <alignment horizontal="left"/>
      <protection/>
    </xf>
    <xf numFmtId="0" fontId="37" fillId="0" borderId="0" xfId="62" applyFont="1" applyAlignment="1">
      <alignment horizontal="left" wrapText="1"/>
      <protection/>
    </xf>
    <xf numFmtId="0" fontId="19" fillId="0" borderId="0" xfId="62" applyAlignment="1">
      <alignment horizontal="left" wrapText="1"/>
      <protection/>
    </xf>
    <xf numFmtId="0" fontId="3" fillId="0" borderId="15" xfId="71" applyFont="1" applyFill="1" applyBorder="1" applyAlignment="1">
      <alignment horizontal="left" vertical="top" wrapText="1"/>
      <protection/>
    </xf>
    <xf numFmtId="0" fontId="3" fillId="0" borderId="16" xfId="71" applyFont="1" applyFill="1" applyBorder="1" applyAlignment="1">
      <alignment horizontal="left" vertical="top" wrapText="1"/>
      <protection/>
    </xf>
    <xf numFmtId="0" fontId="3" fillId="0" borderId="51" xfId="71" applyFont="1" applyFill="1" applyBorder="1" applyAlignment="1">
      <alignment horizontal="left" vertical="top" wrapText="1"/>
      <protection/>
    </xf>
    <xf numFmtId="0" fontId="38" fillId="0" borderId="0" xfId="0" applyFont="1" applyAlignment="1">
      <alignment horizontal="left" wrapText="1"/>
    </xf>
    <xf numFmtId="0" fontId="0" fillId="0" borderId="68" xfId="62" applyFont="1" applyBorder="1" applyAlignment="1">
      <alignment horizontal="left"/>
      <protection/>
    </xf>
    <xf numFmtId="14" fontId="0" fillId="0" borderId="10" xfId="71" applyNumberFormat="1" applyFont="1" applyBorder="1" applyAlignment="1">
      <alignment horizontal="center"/>
      <protection/>
    </xf>
    <xf numFmtId="0" fontId="18" fillId="0" borderId="19" xfId="62" applyFont="1" applyFill="1" applyBorder="1" applyAlignment="1">
      <alignment horizontal="left" vertical="top" wrapText="1"/>
      <protection/>
    </xf>
    <xf numFmtId="0" fontId="18" fillId="0" borderId="68" xfId="62" applyFont="1" applyFill="1" applyBorder="1" applyAlignment="1">
      <alignment horizontal="left" vertical="top" wrapText="1"/>
      <protection/>
    </xf>
    <xf numFmtId="0" fontId="18" fillId="0" borderId="20" xfId="62" applyFont="1" applyFill="1" applyBorder="1" applyAlignment="1">
      <alignment horizontal="left" vertical="top" wrapText="1"/>
      <protection/>
    </xf>
    <xf numFmtId="0" fontId="34" fillId="0" borderId="111" xfId="62" applyFont="1" applyBorder="1" applyAlignment="1">
      <alignment horizontal="center" vertical="center" wrapText="1"/>
      <protection/>
    </xf>
    <xf numFmtId="0" fontId="34" fillId="0" borderId="32" xfId="62" applyFont="1" applyBorder="1" applyAlignment="1">
      <alignment horizontal="center" vertical="center" wrapText="1"/>
      <protection/>
    </xf>
    <xf numFmtId="0" fontId="34" fillId="0" borderId="70" xfId="62" applyFont="1" applyBorder="1" applyAlignment="1">
      <alignment horizontal="center" vertical="center" wrapText="1"/>
      <protection/>
    </xf>
    <xf numFmtId="0" fontId="20" fillId="0" borderId="0" xfId="62" applyFont="1" applyAlignment="1">
      <alignment horizontal="left" vertical="center" wrapText="1"/>
      <protection/>
    </xf>
    <xf numFmtId="0" fontId="19" fillId="0" borderId="68" xfId="62" applyFont="1" applyBorder="1" applyAlignment="1">
      <alignment horizontal="left"/>
      <protection/>
    </xf>
    <xf numFmtId="0" fontId="19" fillId="0" borderId="112" xfId="62" applyFont="1" applyBorder="1" applyAlignment="1">
      <alignment horizontal="left"/>
      <protection/>
    </xf>
    <xf numFmtId="0" fontId="19" fillId="0" borderId="0" xfId="62" applyFont="1" applyAlignment="1">
      <alignment wrapText="1"/>
      <protection/>
    </xf>
    <xf numFmtId="14" fontId="19" fillId="0" borderId="10" xfId="62" applyNumberFormat="1" applyFont="1" applyBorder="1" applyAlignment="1">
      <alignment horizontal="center" vertical="center" wrapText="1"/>
      <protection/>
    </xf>
    <xf numFmtId="14" fontId="19" fillId="0" borderId="10" xfId="62" applyNumberFormat="1" applyFont="1" applyBorder="1" applyAlignment="1">
      <alignment horizontal="center" vertical="center" wrapText="1"/>
      <protection/>
    </xf>
    <xf numFmtId="0" fontId="20" fillId="0" borderId="0" xfId="62" applyFont="1" applyBorder="1" applyAlignment="1">
      <alignment vertical="top" wrapText="1"/>
      <protection/>
    </xf>
    <xf numFmtId="0" fontId="0" fillId="0" borderId="0" xfId="60" applyFont="1" applyAlignment="1">
      <alignment vertical="center" wrapText="1"/>
      <protection/>
    </xf>
    <xf numFmtId="0" fontId="0" fillId="0" borderId="10" xfId="60" applyFont="1" applyBorder="1" applyAlignment="1">
      <alignment/>
      <protection/>
    </xf>
    <xf numFmtId="14" fontId="19" fillId="0" borderId="53" xfId="62" applyNumberFormat="1" applyFont="1" applyFill="1" applyBorder="1" applyAlignment="1">
      <alignment horizontal="center"/>
      <protection/>
    </xf>
    <xf numFmtId="14" fontId="112" fillId="0" borderId="53" xfId="59" applyNumberFormat="1" applyFont="1" applyBorder="1" applyAlignment="1">
      <alignment horizontal="center"/>
      <protection/>
    </xf>
    <xf numFmtId="0" fontId="0" fillId="0" borderId="0" xfId="60" applyFont="1" applyBorder="1" applyAlignment="1">
      <alignment/>
      <protection/>
    </xf>
    <xf numFmtId="0" fontId="18" fillId="0" borderId="10" xfId="62" applyFont="1" applyBorder="1" applyAlignment="1">
      <alignment horizontal="left" vertical="top" wrapText="1"/>
      <protection/>
    </xf>
    <xf numFmtId="0" fontId="20" fillId="0" borderId="0" xfId="62" applyFont="1" applyAlignment="1">
      <alignment horizontal="left" wrapText="1"/>
      <protection/>
    </xf>
    <xf numFmtId="0" fontId="19" fillId="0" borderId="46" xfId="62" applyFont="1" applyBorder="1" applyAlignment="1">
      <alignment horizontal="left"/>
      <protection/>
    </xf>
    <xf numFmtId="0" fontId="19" fillId="0" borderId="50" xfId="62" applyBorder="1" applyAlignment="1">
      <alignment horizontal="left"/>
      <protection/>
    </xf>
    <xf numFmtId="0" fontId="19" fillId="0" borderId="60" xfId="62" applyBorder="1" applyAlignment="1">
      <alignment horizontal="left"/>
      <protection/>
    </xf>
    <xf numFmtId="0" fontId="19" fillId="0" borderId="24" xfId="62" applyFont="1" applyBorder="1" applyAlignment="1">
      <alignment horizontal="left"/>
      <protection/>
    </xf>
    <xf numFmtId="0" fontId="19" fillId="0" borderId="23" xfId="62" applyFont="1" applyBorder="1" applyAlignment="1">
      <alignment horizontal="left"/>
      <protection/>
    </xf>
    <xf numFmtId="0" fontId="20" fillId="0" borderId="100" xfId="62" applyFont="1" applyBorder="1" applyAlignment="1">
      <alignment horizontal="left"/>
      <protection/>
    </xf>
    <xf numFmtId="0" fontId="20" fillId="0" borderId="101" xfId="62" applyFont="1" applyBorder="1" applyAlignment="1">
      <alignment horizontal="left"/>
      <protection/>
    </xf>
    <xf numFmtId="0" fontId="20" fillId="0" borderId="34" xfId="62" applyFont="1" applyBorder="1" applyAlignment="1">
      <alignment horizontal="left"/>
      <protection/>
    </xf>
    <xf numFmtId="0" fontId="10" fillId="0" borderId="0" xfId="63" applyFont="1" applyAlignment="1">
      <alignment wrapText="1"/>
      <protection/>
    </xf>
    <xf numFmtId="0" fontId="0" fillId="0" borderId="0" xfId="0" applyAlignment="1">
      <alignment/>
    </xf>
    <xf numFmtId="0" fontId="5" fillId="0" borderId="0" xfId="63" applyFont="1" applyBorder="1" applyAlignment="1">
      <alignment horizontal="center"/>
      <protection/>
    </xf>
    <xf numFmtId="0" fontId="0" fillId="0" borderId="68" xfId="0" applyBorder="1" applyAlignment="1">
      <alignment horizontal="left" vertical="top" wrapText="1"/>
    </xf>
    <xf numFmtId="0" fontId="0" fillId="0" borderId="20" xfId="0" applyBorder="1" applyAlignment="1">
      <alignment horizontal="left" vertical="top" wrapText="1"/>
    </xf>
    <xf numFmtId="0" fontId="5" fillId="0" borderId="16" xfId="63" applyFont="1" applyBorder="1" applyAlignment="1">
      <alignment horizontal="left"/>
      <protection/>
    </xf>
    <xf numFmtId="0" fontId="0" fillId="0" borderId="16" xfId="0" applyBorder="1" applyAlignment="1">
      <alignment horizontal="left"/>
    </xf>
    <xf numFmtId="0" fontId="5" fillId="0" borderId="68" xfId="63" applyFont="1" applyBorder="1" applyAlignment="1">
      <alignment horizontal="left"/>
      <protection/>
    </xf>
    <xf numFmtId="0" fontId="25" fillId="0" borderId="85" xfId="63" applyFont="1" applyBorder="1" applyAlignment="1">
      <alignment horizontal="center"/>
      <protection/>
    </xf>
    <xf numFmtId="0" fontId="25" fillId="0" borderId="82" xfId="63" applyFont="1" applyBorder="1" applyAlignment="1">
      <alignment horizontal="center"/>
      <protection/>
    </xf>
    <xf numFmtId="0" fontId="25" fillId="0" borderId="55" xfId="63" applyFont="1" applyBorder="1" applyAlignment="1">
      <alignment horizontal="center"/>
      <protection/>
    </xf>
    <xf numFmtId="0" fontId="0" fillId="0" borderId="82" xfId="0" applyBorder="1" applyAlignment="1">
      <alignment horizontal="center"/>
    </xf>
    <xf numFmtId="0" fontId="5" fillId="0" borderId="16" xfId="63" applyFont="1" applyFill="1" applyBorder="1" applyAlignment="1">
      <alignment horizontal="left"/>
      <protection/>
    </xf>
    <xf numFmtId="0" fontId="25" fillId="0" borderId="31" xfId="63" applyFont="1" applyBorder="1" applyAlignment="1">
      <alignment horizontal="center"/>
      <protection/>
    </xf>
    <xf numFmtId="0" fontId="5" fillId="0" borderId="68" xfId="63" applyFont="1" applyBorder="1" applyAlignment="1">
      <alignment horizontal="center" wrapText="1"/>
      <protection/>
    </xf>
    <xf numFmtId="0" fontId="5" fillId="0" borderId="20" xfId="63" applyFont="1" applyBorder="1" applyAlignment="1">
      <alignment horizontal="center" wrapText="1"/>
      <protection/>
    </xf>
    <xf numFmtId="0" fontId="5" fillId="0" borderId="10" xfId="63" applyFont="1" applyBorder="1" applyAlignment="1">
      <alignment horizontal="center" wrapText="1"/>
      <protection/>
    </xf>
    <xf numFmtId="0" fontId="5" fillId="0" borderId="43" xfId="63" applyFont="1" applyBorder="1" applyAlignment="1">
      <alignment horizontal="center" wrapText="1"/>
      <protection/>
    </xf>
    <xf numFmtId="0" fontId="5" fillId="0" borderId="37" xfId="63" applyFont="1" applyBorder="1" applyAlignment="1">
      <alignment horizontal="center" wrapText="1"/>
      <protection/>
    </xf>
    <xf numFmtId="0" fontId="0" fillId="0" borderId="20" xfId="0" applyBorder="1" applyAlignment="1">
      <alignment horizontal="center" wrapText="1"/>
    </xf>
    <xf numFmtId="0" fontId="5" fillId="0" borderId="19" xfId="63" applyFont="1" applyBorder="1" applyAlignment="1">
      <alignment horizontal="center" wrapText="1"/>
      <protection/>
    </xf>
    <xf numFmtId="0" fontId="0" fillId="0" borderId="112" xfId="0" applyBorder="1" applyAlignment="1">
      <alignment horizontal="center" wrapText="1"/>
    </xf>
    <xf numFmtId="0" fontId="5" fillId="0" borderId="61" xfId="63" applyFont="1" applyBorder="1" applyAlignment="1">
      <alignment horizontal="center" wrapText="1"/>
      <protection/>
    </xf>
    <xf numFmtId="0" fontId="5" fillId="0" borderId="16" xfId="63" applyFont="1" applyBorder="1" applyAlignment="1">
      <alignment horizontal="center" wrapText="1"/>
      <protection/>
    </xf>
    <xf numFmtId="0" fontId="5" fillId="0" borderId="62" xfId="63" applyFont="1" applyBorder="1" applyAlignment="1">
      <alignment horizontal="center" wrapText="1"/>
      <protection/>
    </xf>
    <xf numFmtId="0" fontId="25" fillId="0" borderId="0" xfId="63" applyFont="1" applyBorder="1" applyAlignment="1">
      <alignment vertical="top" wrapText="1"/>
      <protection/>
    </xf>
    <xf numFmtId="0" fontId="10" fillId="0" borderId="0" xfId="63" applyFont="1" applyAlignment="1">
      <alignment horizontal="left" vertical="top" wrapText="1"/>
      <protection/>
    </xf>
    <xf numFmtId="0" fontId="3" fillId="0" borderId="0" xfId="0" applyFont="1" applyAlignment="1">
      <alignment horizontal="left" vertical="top" wrapText="1"/>
    </xf>
    <xf numFmtId="0" fontId="10" fillId="0" borderId="0" xfId="63" applyFont="1" applyBorder="1" applyAlignment="1">
      <alignment horizontal="left" vertical="top" wrapText="1"/>
      <protection/>
    </xf>
    <xf numFmtId="0" fontId="10" fillId="0" borderId="0" xfId="0" applyFont="1" applyBorder="1" applyAlignment="1">
      <alignment horizontal="left" vertical="top" wrapText="1"/>
    </xf>
    <xf numFmtId="0" fontId="5" fillId="0" borderId="13" xfId="0" applyFont="1" applyBorder="1" applyAlignment="1">
      <alignment horizontal="left" wrapText="1"/>
    </xf>
    <xf numFmtId="0" fontId="5" fillId="0" borderId="0" xfId="0" applyFont="1" applyBorder="1" applyAlignment="1">
      <alignment horizontal="left" wrapText="1"/>
    </xf>
    <xf numFmtId="0" fontId="5" fillId="0" borderId="16" xfId="63" applyFont="1" applyBorder="1" applyAlignment="1">
      <alignment/>
      <protection/>
    </xf>
    <xf numFmtId="0" fontId="0" fillId="0" borderId="16" xfId="0" applyBorder="1" applyAlignment="1">
      <alignment/>
    </xf>
    <xf numFmtId="0" fontId="5" fillId="0" borderId="112" xfId="63" applyFont="1" applyBorder="1" applyAlignment="1">
      <alignment horizontal="center" wrapText="1"/>
      <protection/>
    </xf>
    <xf numFmtId="0" fontId="5" fillId="0" borderId="19" xfId="63" applyFont="1" applyBorder="1" applyAlignment="1">
      <alignment horizontal="left" vertical="top" wrapText="1"/>
      <protection/>
    </xf>
    <xf numFmtId="3" fontId="5" fillId="36" borderId="19" xfId="63" applyNumberFormat="1" applyFont="1" applyFill="1" applyBorder="1" applyAlignment="1">
      <alignment/>
      <protection/>
    </xf>
    <xf numFmtId="3" fontId="5" fillId="0" borderId="68" xfId="0" applyNumberFormat="1" applyFont="1" applyBorder="1" applyAlignment="1">
      <alignment/>
    </xf>
    <xf numFmtId="3" fontId="5" fillId="0" borderId="20" xfId="0" applyNumberFormat="1" applyFont="1" applyBorder="1" applyAlignment="1">
      <alignment/>
    </xf>
    <xf numFmtId="0" fontId="3" fillId="0" borderId="0" xfId="0" applyFont="1" applyBorder="1" applyAlignment="1">
      <alignment horizontal="left" vertical="top" wrapText="1"/>
    </xf>
    <xf numFmtId="0" fontId="25" fillId="0" borderId="0" xfId="63" applyFont="1" applyBorder="1" applyAlignment="1">
      <alignment horizontal="left"/>
      <protection/>
    </xf>
    <xf numFmtId="0" fontId="25" fillId="0" borderId="14" xfId="63" applyFont="1" applyBorder="1" applyAlignment="1">
      <alignment horizontal="left"/>
      <protection/>
    </xf>
    <xf numFmtId="0" fontId="25" fillId="0" borderId="19" xfId="63" applyFont="1" applyBorder="1" applyAlignment="1">
      <alignment horizontal="center"/>
      <protection/>
    </xf>
    <xf numFmtId="0" fontId="25" fillId="0" borderId="68" xfId="63" applyFont="1" applyBorder="1" applyAlignment="1">
      <alignment horizontal="center"/>
      <protection/>
    </xf>
    <xf numFmtId="0" fontId="25" fillId="0" borderId="20" xfId="63" applyFont="1" applyBorder="1" applyAlignment="1">
      <alignment horizontal="center"/>
      <protection/>
    </xf>
    <xf numFmtId="0" fontId="5" fillId="0" borderId="13" xfId="63" applyFont="1" applyBorder="1" applyAlignment="1">
      <alignment horizontal="center" wrapText="1"/>
      <protection/>
    </xf>
    <xf numFmtId="0" fontId="5" fillId="0" borderId="0" xfId="63" applyFont="1" applyBorder="1" applyAlignment="1">
      <alignment horizontal="center" wrapText="1"/>
      <protection/>
    </xf>
    <xf numFmtId="0" fontId="5" fillId="0" borderId="14" xfId="63" applyFont="1" applyBorder="1" applyAlignment="1">
      <alignment horizontal="center" wrapText="1"/>
      <protection/>
    </xf>
    <xf numFmtId="0" fontId="0" fillId="0" borderId="20" xfId="0" applyBorder="1" applyAlignment="1">
      <alignment horizontal="center"/>
    </xf>
    <xf numFmtId="0" fontId="5" fillId="0" borderId="68" xfId="63" applyFont="1" applyBorder="1" applyAlignment="1">
      <alignment horizontal="center"/>
      <protection/>
    </xf>
    <xf numFmtId="0" fontId="25" fillId="0" borderId="17" xfId="63" applyFont="1" applyBorder="1" applyAlignment="1">
      <alignment horizontal="center"/>
      <protection/>
    </xf>
    <xf numFmtId="0" fontId="25" fillId="0" borderId="18" xfId="63" applyFont="1" applyBorder="1" applyAlignment="1">
      <alignment horizontal="center"/>
      <protection/>
    </xf>
    <xf numFmtId="0" fontId="25" fillId="0" borderId="46" xfId="63" applyFont="1" applyBorder="1" applyAlignment="1">
      <alignment horizontal="center"/>
      <protection/>
    </xf>
    <xf numFmtId="0" fontId="5" fillId="0" borderId="17" xfId="63" applyFont="1" applyBorder="1" applyAlignment="1">
      <alignment horizontal="center" wrapText="1"/>
      <protection/>
    </xf>
    <xf numFmtId="14" fontId="19" fillId="0" borderId="87" xfId="62" applyNumberFormat="1" applyFont="1" applyBorder="1" applyAlignment="1">
      <alignment horizontal="center" vertical="center"/>
      <protection/>
    </xf>
    <xf numFmtId="14" fontId="19" fillId="0" borderId="83" xfId="62" applyNumberFormat="1" applyFont="1" applyBorder="1" applyAlignment="1">
      <alignment horizontal="center" vertical="center"/>
      <protection/>
    </xf>
    <xf numFmtId="49" fontId="19" fillId="0" borderId="46" xfId="62" applyNumberFormat="1" applyFont="1" applyBorder="1" applyAlignment="1">
      <alignment horizontal="left" vertical="center"/>
      <protection/>
    </xf>
    <xf numFmtId="49" fontId="19" fillId="0" borderId="50" xfId="62" applyNumberFormat="1" applyFont="1" applyBorder="1" applyAlignment="1">
      <alignment horizontal="left" vertical="center"/>
      <protection/>
    </xf>
    <xf numFmtId="49" fontId="19" fillId="0" borderId="60" xfId="62" applyNumberFormat="1" applyFont="1" applyBorder="1" applyAlignment="1">
      <alignment horizontal="left" vertical="center"/>
      <protection/>
    </xf>
    <xf numFmtId="0" fontId="20" fillId="34" borderId="55" xfId="62" applyFont="1" applyFill="1" applyBorder="1" applyAlignment="1">
      <alignment horizontal="left"/>
      <protection/>
    </xf>
    <xf numFmtId="0" fontId="20" fillId="34" borderId="85" xfId="62" applyFont="1" applyFill="1" applyBorder="1" applyAlignment="1">
      <alignment horizontal="left"/>
      <protection/>
    </xf>
    <xf numFmtId="0" fontId="20" fillId="34" borderId="82" xfId="62" applyFont="1" applyFill="1" applyBorder="1" applyAlignment="1">
      <alignment horizontal="left"/>
      <protection/>
    </xf>
    <xf numFmtId="0" fontId="20" fillId="34" borderId="55" xfId="62" applyFont="1" applyFill="1" applyBorder="1">
      <alignment/>
      <protection/>
    </xf>
    <xf numFmtId="0" fontId="20" fillId="34" borderId="31" xfId="62" applyFont="1" applyFill="1" applyBorder="1">
      <alignment/>
      <protection/>
    </xf>
    <xf numFmtId="0" fontId="20" fillId="34" borderId="85" xfId="62" applyFont="1" applyFill="1" applyBorder="1">
      <alignment/>
      <protection/>
    </xf>
    <xf numFmtId="0" fontId="20" fillId="34" borderId="82" xfId="62" applyFont="1" applyFill="1" applyBorder="1">
      <alignment/>
      <protection/>
    </xf>
    <xf numFmtId="0" fontId="5" fillId="0" borderId="19" xfId="71" applyFont="1" applyBorder="1" applyAlignment="1">
      <alignment horizontal="left" vertical="top" wrapText="1"/>
      <protection/>
    </xf>
    <xf numFmtId="0" fontId="5" fillId="0" borderId="68" xfId="71" applyFont="1" applyBorder="1" applyAlignment="1">
      <alignment horizontal="left" vertical="top" wrapText="1"/>
      <protection/>
    </xf>
    <xf numFmtId="0" fontId="5" fillId="0" borderId="20" xfId="71" applyFont="1" applyBorder="1" applyAlignment="1">
      <alignment horizontal="left" vertical="top" wrapText="1"/>
      <protection/>
    </xf>
    <xf numFmtId="0" fontId="20" fillId="0" borderId="0" xfId="62" applyFont="1" applyBorder="1" applyAlignment="1">
      <alignment horizontal="left" vertical="top" wrapText="1"/>
      <protection/>
    </xf>
    <xf numFmtId="0" fontId="46" fillId="0" borderId="83" xfId="62" applyFont="1" applyBorder="1" applyAlignment="1">
      <alignment horizontal="center" wrapText="1"/>
      <protection/>
    </xf>
    <xf numFmtId="0" fontId="34" fillId="0" borderId="20" xfId="62" applyFont="1" applyBorder="1" applyAlignment="1">
      <alignment horizontal="center" wrapText="1"/>
      <protection/>
    </xf>
    <xf numFmtId="0" fontId="46" fillId="0" borderId="67" xfId="62" applyFont="1" applyBorder="1" applyAlignment="1">
      <alignment horizontal="center" vertical="center" wrapText="1"/>
      <protection/>
    </xf>
    <xf numFmtId="0" fontId="34" fillId="0" borderId="67" xfId="62" applyFont="1" applyBorder="1" applyAlignment="1">
      <alignment wrapText="1"/>
      <protection/>
    </xf>
    <xf numFmtId="0" fontId="34" fillId="0" borderId="10" xfId="62" applyFont="1" applyBorder="1" applyAlignment="1">
      <alignment wrapText="1"/>
      <protection/>
    </xf>
    <xf numFmtId="0" fontId="46" fillId="0" borderId="67" xfId="62" applyFont="1" applyBorder="1" applyAlignment="1">
      <alignment horizontal="center"/>
      <protection/>
    </xf>
    <xf numFmtId="0" fontId="46" fillId="0" borderId="63" xfId="62" applyFont="1" applyBorder="1" applyAlignment="1">
      <alignment horizontal="center"/>
      <protection/>
    </xf>
    <xf numFmtId="0" fontId="46" fillId="0" borderId="10" xfId="62" applyFont="1" applyBorder="1" applyAlignment="1">
      <alignment horizontal="center"/>
      <protection/>
    </xf>
    <xf numFmtId="0" fontId="46" fillId="0" borderId="43" xfId="62" applyFont="1" applyBorder="1" applyAlignment="1">
      <alignment horizontal="center"/>
      <protection/>
    </xf>
    <xf numFmtId="0" fontId="42" fillId="0" borderId="113" xfId="62" applyFont="1" applyBorder="1" applyAlignment="1">
      <alignment horizontal="left"/>
      <protection/>
    </xf>
    <xf numFmtId="0" fontId="42" fillId="0" borderId="22" xfId="62" applyFont="1" applyBorder="1" applyAlignment="1">
      <alignment horizontal="left"/>
      <protection/>
    </xf>
    <xf numFmtId="14" fontId="19" fillId="0" borderId="19" xfId="62" applyNumberFormat="1" applyFont="1" applyBorder="1" applyAlignment="1">
      <alignment horizontal="center" vertical="center"/>
      <protection/>
    </xf>
    <xf numFmtId="14" fontId="19" fillId="0" borderId="20" xfId="62" applyNumberFormat="1" applyFont="1" applyBorder="1" applyAlignment="1">
      <alignment horizontal="center" vertical="center"/>
      <protection/>
    </xf>
    <xf numFmtId="0" fontId="42" fillId="0" borderId="21" xfId="62" applyFont="1" applyBorder="1" applyAlignment="1">
      <alignment horizontal="left"/>
      <protection/>
    </xf>
    <xf numFmtId="0" fontId="46" fillId="0" borderId="84" xfId="62" applyFont="1" applyBorder="1" applyAlignment="1">
      <alignment horizontal="center" wrapText="1"/>
      <protection/>
    </xf>
    <xf numFmtId="0" fontId="34" fillId="0" borderId="41" xfId="62" applyFont="1" applyBorder="1" applyAlignment="1">
      <alignment horizontal="center" wrapText="1"/>
      <protection/>
    </xf>
    <xf numFmtId="49" fontId="19" fillId="0" borderId="49" xfId="62" applyNumberFormat="1" applyFont="1" applyBorder="1" applyAlignment="1">
      <alignment horizontal="left" vertical="center"/>
      <protection/>
    </xf>
    <xf numFmtId="0" fontId="20" fillId="34" borderId="100" xfId="62" applyFont="1" applyFill="1" applyBorder="1">
      <alignment/>
      <protection/>
    </xf>
    <xf numFmtId="0" fontId="20" fillId="34" borderId="101" xfId="62" applyFont="1" applyFill="1" applyBorder="1">
      <alignment/>
      <protection/>
    </xf>
    <xf numFmtId="0" fontId="20" fillId="34" borderId="34" xfId="62" applyFont="1" applyFill="1" applyBorder="1">
      <alignment/>
      <protection/>
    </xf>
    <xf numFmtId="0" fontId="2" fillId="0" borderId="0" xfId="0" applyFont="1" applyAlignment="1">
      <alignment/>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2 3" xfId="61"/>
    <cellStyle name="Normal_05devel" xfId="62"/>
    <cellStyle name="Normal_19A Adult CJ 030903" xfId="63"/>
    <cellStyle name="Normal_19A Adult CJ 030903 2" xfId="64"/>
    <cellStyle name="Normal_Basic URS Tables for yr2" xfId="65"/>
    <cellStyle name="Normal_Basic URS Tables for yr2 2" xfId="66"/>
    <cellStyle name="Normal_Table20B" xfId="67"/>
    <cellStyle name="Normal_UPDATED 2008 URS Tables" xfId="68"/>
    <cellStyle name="Normal_URS Table11A" xfId="69"/>
    <cellStyle name="Normal_URS Tables" xfId="70"/>
    <cellStyle name="Normal_Worksheet in Developmental URS Tables 2003" xfId="71"/>
    <cellStyle name="Normal_Worksheet in Developmental URS Tables 2003 2" xfId="72"/>
    <cellStyle name="Note" xfId="73"/>
    <cellStyle name="Output" xfId="74"/>
    <cellStyle name="Percent" xfId="75"/>
    <cellStyle name="Percent 2" xfId="76"/>
    <cellStyle name="Title" xfId="77"/>
    <cellStyle name="Total" xfId="78"/>
    <cellStyle name="Warning Text" xfId="79"/>
  </cellStyles>
  <dxfs count="270">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63"/>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ont>
        <b val="0"/>
        <i val="0"/>
        <color auto="1"/>
      </font>
      <fill>
        <patternFill>
          <bgColor indexed="10"/>
        </patternFill>
      </fill>
    </dxf>
    <dxf>
      <font>
        <b val="0"/>
        <i val="0"/>
        <color auto="1"/>
      </font>
      <fill>
        <patternFill>
          <bgColor indexed="10"/>
        </patternFill>
      </fill>
    </dxf>
    <dxf>
      <font>
        <b val="0"/>
        <i val="0"/>
        <color auto="1"/>
      </font>
      <fill>
        <patternFill>
          <bgColor indexed="10"/>
        </patternFill>
      </fill>
    </dxf>
    <dxf>
      <font>
        <b val="0"/>
        <i val="0"/>
        <color auto="1"/>
      </font>
      <fill>
        <patternFill>
          <bgColor indexed="10"/>
        </patternFill>
      </fill>
    </dxf>
    <dxf>
      <font>
        <b val="0"/>
        <i val="0"/>
        <color auto="1"/>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externalLink" Target="externalLinks/externalLink1.xml" /><Relationship Id="rId36" Type="http://schemas.openxmlformats.org/officeDocument/2006/relationships/externalLink" Target="externalLinks/externalLink2.xml" /><Relationship Id="rId3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6.emf" /><Relationship Id="rId4" Type="http://schemas.openxmlformats.org/officeDocument/2006/relationships/image" Target="../media/image8.emf" /><Relationship Id="rId5" Type="http://schemas.openxmlformats.org/officeDocument/2006/relationships/image" Target="../media/image5.emf" /><Relationship Id="rId6" Type="http://schemas.openxmlformats.org/officeDocument/2006/relationships/image" Target="../media/image4.emf" /><Relationship Id="rId7" Type="http://schemas.openxmlformats.org/officeDocument/2006/relationships/image" Target="../media/image1.emf" /><Relationship Id="rId8" Type="http://schemas.openxmlformats.org/officeDocument/2006/relationships/image" Target="../media/image7.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1933575</xdr:colOff>
      <xdr:row>42</xdr:row>
      <xdr:rowOff>171450</xdr:rowOff>
    </xdr:from>
    <xdr:to>
      <xdr:col>0</xdr:col>
      <xdr:colOff>2066925</xdr:colOff>
      <xdr:row>43</xdr:row>
      <xdr:rowOff>28575</xdr:rowOff>
    </xdr:to>
    <xdr:pic>
      <xdr:nvPicPr>
        <xdr:cNvPr id="1" name="CheckBox1"/>
        <xdr:cNvPicPr preferRelativeResize="1">
          <a:picLocks noChangeAspect="1"/>
        </xdr:cNvPicPr>
      </xdr:nvPicPr>
      <xdr:blipFill>
        <a:blip r:embed="rId1"/>
        <a:stretch>
          <a:fillRect/>
        </a:stretch>
      </xdr:blipFill>
      <xdr:spPr>
        <a:xfrm>
          <a:off x="1933575" y="8915400"/>
          <a:ext cx="133350" cy="161925"/>
        </a:xfrm>
        <a:prstGeom prst="rect">
          <a:avLst/>
        </a:prstGeom>
        <a:noFill/>
        <a:ln w="9525" cmpd="sng">
          <a:noFill/>
        </a:ln>
      </xdr:spPr>
    </xdr:pic>
    <xdr:clientData/>
  </xdr:twoCellAnchor>
  <xdr:twoCellAnchor editAs="oneCell">
    <xdr:from>
      <xdr:col>0</xdr:col>
      <xdr:colOff>1933575</xdr:colOff>
      <xdr:row>43</xdr:row>
      <xdr:rowOff>28575</xdr:rowOff>
    </xdr:from>
    <xdr:to>
      <xdr:col>0</xdr:col>
      <xdr:colOff>2095500</xdr:colOff>
      <xdr:row>44</xdr:row>
      <xdr:rowOff>9525</xdr:rowOff>
    </xdr:to>
    <xdr:pic>
      <xdr:nvPicPr>
        <xdr:cNvPr id="2" name="CheckBox2"/>
        <xdr:cNvPicPr preferRelativeResize="1">
          <a:picLocks noChangeAspect="1"/>
        </xdr:cNvPicPr>
      </xdr:nvPicPr>
      <xdr:blipFill>
        <a:blip r:embed="rId2"/>
        <a:stretch>
          <a:fillRect/>
        </a:stretch>
      </xdr:blipFill>
      <xdr:spPr>
        <a:xfrm>
          <a:off x="1933575" y="9077325"/>
          <a:ext cx="161925" cy="142875"/>
        </a:xfrm>
        <a:prstGeom prst="rect">
          <a:avLst/>
        </a:prstGeom>
        <a:noFill/>
        <a:ln w="9525" cmpd="sng">
          <a:noFill/>
        </a:ln>
      </xdr:spPr>
    </xdr:pic>
    <xdr:clientData/>
  </xdr:twoCellAnchor>
  <xdr:twoCellAnchor editAs="oneCell">
    <xdr:from>
      <xdr:col>5</xdr:col>
      <xdr:colOff>390525</xdr:colOff>
      <xdr:row>42</xdr:row>
      <xdr:rowOff>171450</xdr:rowOff>
    </xdr:from>
    <xdr:to>
      <xdr:col>6</xdr:col>
      <xdr:colOff>28575</xdr:colOff>
      <xdr:row>43</xdr:row>
      <xdr:rowOff>9525</xdr:rowOff>
    </xdr:to>
    <xdr:pic>
      <xdr:nvPicPr>
        <xdr:cNvPr id="3" name="CheckBox3"/>
        <xdr:cNvPicPr preferRelativeResize="1">
          <a:picLocks noChangeAspect="1"/>
        </xdr:cNvPicPr>
      </xdr:nvPicPr>
      <xdr:blipFill>
        <a:blip r:embed="rId3"/>
        <a:stretch>
          <a:fillRect/>
        </a:stretch>
      </xdr:blipFill>
      <xdr:spPr>
        <a:xfrm>
          <a:off x="4619625" y="8915400"/>
          <a:ext cx="152400" cy="142875"/>
        </a:xfrm>
        <a:prstGeom prst="rect">
          <a:avLst/>
        </a:prstGeom>
        <a:noFill/>
        <a:ln w="9525" cmpd="sng">
          <a:noFill/>
        </a:ln>
      </xdr:spPr>
    </xdr:pic>
    <xdr:clientData/>
  </xdr:twoCellAnchor>
  <xdr:twoCellAnchor editAs="oneCell">
    <xdr:from>
      <xdr:col>5</xdr:col>
      <xdr:colOff>390525</xdr:colOff>
      <xdr:row>43</xdr:row>
      <xdr:rowOff>28575</xdr:rowOff>
    </xdr:from>
    <xdr:to>
      <xdr:col>6</xdr:col>
      <xdr:colOff>19050</xdr:colOff>
      <xdr:row>44</xdr:row>
      <xdr:rowOff>19050</xdr:rowOff>
    </xdr:to>
    <xdr:pic>
      <xdr:nvPicPr>
        <xdr:cNvPr id="4" name="CheckBox4"/>
        <xdr:cNvPicPr preferRelativeResize="1">
          <a:picLocks noChangeAspect="1"/>
        </xdr:cNvPicPr>
      </xdr:nvPicPr>
      <xdr:blipFill>
        <a:blip r:embed="rId4"/>
        <a:stretch>
          <a:fillRect/>
        </a:stretch>
      </xdr:blipFill>
      <xdr:spPr>
        <a:xfrm>
          <a:off x="4619625" y="9077325"/>
          <a:ext cx="142875" cy="152400"/>
        </a:xfrm>
        <a:prstGeom prst="rect">
          <a:avLst/>
        </a:prstGeom>
        <a:noFill/>
        <a:ln w="9525" cmpd="sng">
          <a:noFill/>
        </a:ln>
      </xdr:spPr>
    </xdr:pic>
    <xdr:clientData/>
  </xdr:twoCellAnchor>
  <xdr:twoCellAnchor editAs="oneCell">
    <xdr:from>
      <xdr:col>10</xdr:col>
      <xdr:colOff>504825</xdr:colOff>
      <xdr:row>42</xdr:row>
      <xdr:rowOff>171450</xdr:rowOff>
    </xdr:from>
    <xdr:to>
      <xdr:col>11</xdr:col>
      <xdr:colOff>19050</xdr:colOff>
      <xdr:row>43</xdr:row>
      <xdr:rowOff>19050</xdr:rowOff>
    </xdr:to>
    <xdr:pic>
      <xdr:nvPicPr>
        <xdr:cNvPr id="5" name="CheckBox5"/>
        <xdr:cNvPicPr preferRelativeResize="1">
          <a:picLocks noChangeAspect="1"/>
        </xdr:cNvPicPr>
      </xdr:nvPicPr>
      <xdr:blipFill>
        <a:blip r:embed="rId4"/>
        <a:stretch>
          <a:fillRect/>
        </a:stretch>
      </xdr:blipFill>
      <xdr:spPr>
        <a:xfrm>
          <a:off x="7705725" y="8915400"/>
          <a:ext cx="142875" cy="152400"/>
        </a:xfrm>
        <a:prstGeom prst="rect">
          <a:avLst/>
        </a:prstGeom>
        <a:noFill/>
        <a:ln w="9525" cmpd="sng">
          <a:noFill/>
        </a:ln>
      </xdr:spPr>
    </xdr:pic>
    <xdr:clientData/>
  </xdr:twoCellAnchor>
  <xdr:twoCellAnchor editAs="oneCell">
    <xdr:from>
      <xdr:col>10</xdr:col>
      <xdr:colOff>504825</xdr:colOff>
      <xdr:row>43</xdr:row>
      <xdr:rowOff>28575</xdr:rowOff>
    </xdr:from>
    <xdr:to>
      <xdr:col>11</xdr:col>
      <xdr:colOff>28575</xdr:colOff>
      <xdr:row>44</xdr:row>
      <xdr:rowOff>19050</xdr:rowOff>
    </xdr:to>
    <xdr:pic>
      <xdr:nvPicPr>
        <xdr:cNvPr id="6" name="CheckBox6"/>
        <xdr:cNvPicPr preferRelativeResize="1">
          <a:picLocks noChangeAspect="1"/>
        </xdr:cNvPicPr>
      </xdr:nvPicPr>
      <xdr:blipFill>
        <a:blip r:embed="rId5"/>
        <a:stretch>
          <a:fillRect/>
        </a:stretch>
      </xdr:blipFill>
      <xdr:spPr>
        <a:xfrm>
          <a:off x="7705725" y="9077325"/>
          <a:ext cx="152400" cy="152400"/>
        </a:xfrm>
        <a:prstGeom prst="rect">
          <a:avLst/>
        </a:prstGeom>
        <a:noFill/>
        <a:ln w="9525" cmpd="sng">
          <a:noFill/>
        </a:ln>
      </xdr:spPr>
    </xdr:pic>
    <xdr:clientData/>
  </xdr:twoCellAnchor>
  <xdr:twoCellAnchor editAs="oneCell">
    <xdr:from>
      <xdr:col>0</xdr:col>
      <xdr:colOff>1943100</xdr:colOff>
      <xdr:row>45</xdr:row>
      <xdr:rowOff>133350</xdr:rowOff>
    </xdr:from>
    <xdr:to>
      <xdr:col>0</xdr:col>
      <xdr:colOff>2085975</xdr:colOff>
      <xdr:row>46</xdr:row>
      <xdr:rowOff>9525</xdr:rowOff>
    </xdr:to>
    <xdr:pic>
      <xdr:nvPicPr>
        <xdr:cNvPr id="7" name="CheckBox7"/>
        <xdr:cNvPicPr preferRelativeResize="1">
          <a:picLocks noChangeAspect="1"/>
        </xdr:cNvPicPr>
      </xdr:nvPicPr>
      <xdr:blipFill>
        <a:blip r:embed="rId4"/>
        <a:stretch>
          <a:fillRect/>
        </a:stretch>
      </xdr:blipFill>
      <xdr:spPr>
        <a:xfrm>
          <a:off x="1943100" y="9505950"/>
          <a:ext cx="142875" cy="152400"/>
        </a:xfrm>
        <a:prstGeom prst="rect">
          <a:avLst/>
        </a:prstGeom>
        <a:noFill/>
        <a:ln w="9525" cmpd="sng">
          <a:noFill/>
        </a:ln>
      </xdr:spPr>
    </xdr:pic>
    <xdr:clientData/>
  </xdr:twoCellAnchor>
  <xdr:twoCellAnchor editAs="oneCell">
    <xdr:from>
      <xdr:col>0</xdr:col>
      <xdr:colOff>1943100</xdr:colOff>
      <xdr:row>46</xdr:row>
      <xdr:rowOff>19050</xdr:rowOff>
    </xdr:from>
    <xdr:to>
      <xdr:col>0</xdr:col>
      <xdr:colOff>2085975</xdr:colOff>
      <xdr:row>47</xdr:row>
      <xdr:rowOff>9525</xdr:rowOff>
    </xdr:to>
    <xdr:pic>
      <xdr:nvPicPr>
        <xdr:cNvPr id="8" name="CheckBox8"/>
        <xdr:cNvPicPr preferRelativeResize="1">
          <a:picLocks noChangeAspect="1"/>
        </xdr:cNvPicPr>
      </xdr:nvPicPr>
      <xdr:blipFill>
        <a:blip r:embed="rId4"/>
        <a:stretch>
          <a:fillRect/>
        </a:stretch>
      </xdr:blipFill>
      <xdr:spPr>
        <a:xfrm>
          <a:off x="1943100" y="9667875"/>
          <a:ext cx="142875" cy="152400"/>
        </a:xfrm>
        <a:prstGeom prst="rect">
          <a:avLst/>
        </a:prstGeom>
        <a:noFill/>
        <a:ln w="9525" cmpd="sng">
          <a:noFill/>
        </a:ln>
      </xdr:spPr>
    </xdr:pic>
    <xdr:clientData/>
  </xdr:twoCellAnchor>
  <xdr:twoCellAnchor editAs="oneCell">
    <xdr:from>
      <xdr:col>5</xdr:col>
      <xdr:colOff>371475</xdr:colOff>
      <xdr:row>45</xdr:row>
      <xdr:rowOff>133350</xdr:rowOff>
    </xdr:from>
    <xdr:to>
      <xdr:col>6</xdr:col>
      <xdr:colOff>9525</xdr:colOff>
      <xdr:row>46</xdr:row>
      <xdr:rowOff>9525</xdr:rowOff>
    </xdr:to>
    <xdr:pic>
      <xdr:nvPicPr>
        <xdr:cNvPr id="9" name="CheckBox9"/>
        <xdr:cNvPicPr preferRelativeResize="1">
          <a:picLocks noChangeAspect="1"/>
        </xdr:cNvPicPr>
      </xdr:nvPicPr>
      <xdr:blipFill>
        <a:blip r:embed="rId5"/>
        <a:stretch>
          <a:fillRect/>
        </a:stretch>
      </xdr:blipFill>
      <xdr:spPr>
        <a:xfrm>
          <a:off x="4600575" y="9505950"/>
          <a:ext cx="152400" cy="152400"/>
        </a:xfrm>
        <a:prstGeom prst="rect">
          <a:avLst/>
        </a:prstGeom>
        <a:noFill/>
        <a:ln w="9525" cmpd="sng">
          <a:noFill/>
        </a:ln>
      </xdr:spPr>
    </xdr:pic>
    <xdr:clientData/>
  </xdr:twoCellAnchor>
  <xdr:twoCellAnchor editAs="oneCell">
    <xdr:from>
      <xdr:col>5</xdr:col>
      <xdr:colOff>371475</xdr:colOff>
      <xdr:row>46</xdr:row>
      <xdr:rowOff>19050</xdr:rowOff>
    </xdr:from>
    <xdr:to>
      <xdr:col>6</xdr:col>
      <xdr:colOff>19050</xdr:colOff>
      <xdr:row>47</xdr:row>
      <xdr:rowOff>9525</xdr:rowOff>
    </xdr:to>
    <xdr:pic>
      <xdr:nvPicPr>
        <xdr:cNvPr id="10" name="CheckBox10"/>
        <xdr:cNvPicPr preferRelativeResize="1">
          <a:picLocks noChangeAspect="1"/>
        </xdr:cNvPicPr>
      </xdr:nvPicPr>
      <xdr:blipFill>
        <a:blip r:embed="rId6"/>
        <a:stretch>
          <a:fillRect/>
        </a:stretch>
      </xdr:blipFill>
      <xdr:spPr>
        <a:xfrm>
          <a:off x="4600575" y="9667875"/>
          <a:ext cx="161925" cy="152400"/>
        </a:xfrm>
        <a:prstGeom prst="rect">
          <a:avLst/>
        </a:prstGeom>
        <a:noFill/>
        <a:ln w="9525" cmpd="sng">
          <a:noFill/>
        </a:ln>
      </xdr:spPr>
    </xdr:pic>
    <xdr:clientData/>
  </xdr:twoCellAnchor>
  <xdr:twoCellAnchor editAs="oneCell">
    <xdr:from>
      <xdr:col>10</xdr:col>
      <xdr:colOff>495300</xdr:colOff>
      <xdr:row>45</xdr:row>
      <xdr:rowOff>123825</xdr:rowOff>
    </xdr:from>
    <xdr:to>
      <xdr:col>11</xdr:col>
      <xdr:colOff>19050</xdr:colOff>
      <xdr:row>46</xdr:row>
      <xdr:rowOff>9525</xdr:rowOff>
    </xdr:to>
    <xdr:pic>
      <xdr:nvPicPr>
        <xdr:cNvPr id="11" name="CheckBox11"/>
        <xdr:cNvPicPr preferRelativeResize="1">
          <a:picLocks noChangeAspect="1"/>
        </xdr:cNvPicPr>
      </xdr:nvPicPr>
      <xdr:blipFill>
        <a:blip r:embed="rId7"/>
        <a:stretch>
          <a:fillRect/>
        </a:stretch>
      </xdr:blipFill>
      <xdr:spPr>
        <a:xfrm>
          <a:off x="7696200" y="9496425"/>
          <a:ext cx="152400" cy="161925"/>
        </a:xfrm>
        <a:prstGeom prst="rect">
          <a:avLst/>
        </a:prstGeom>
        <a:noFill/>
        <a:ln w="9525" cmpd="sng">
          <a:noFill/>
        </a:ln>
      </xdr:spPr>
    </xdr:pic>
    <xdr:clientData/>
  </xdr:twoCellAnchor>
  <xdr:twoCellAnchor editAs="oneCell">
    <xdr:from>
      <xdr:col>10</xdr:col>
      <xdr:colOff>495300</xdr:colOff>
      <xdr:row>46</xdr:row>
      <xdr:rowOff>9525</xdr:rowOff>
    </xdr:from>
    <xdr:to>
      <xdr:col>11</xdr:col>
      <xdr:colOff>19050</xdr:colOff>
      <xdr:row>47</xdr:row>
      <xdr:rowOff>9525</xdr:rowOff>
    </xdr:to>
    <xdr:pic>
      <xdr:nvPicPr>
        <xdr:cNvPr id="12" name="CheckBox12"/>
        <xdr:cNvPicPr preferRelativeResize="1">
          <a:picLocks noChangeAspect="1"/>
        </xdr:cNvPicPr>
      </xdr:nvPicPr>
      <xdr:blipFill>
        <a:blip r:embed="rId7"/>
        <a:stretch>
          <a:fillRect/>
        </a:stretch>
      </xdr:blipFill>
      <xdr:spPr>
        <a:xfrm>
          <a:off x="7696200" y="9658350"/>
          <a:ext cx="152400" cy="161925"/>
        </a:xfrm>
        <a:prstGeom prst="rect">
          <a:avLst/>
        </a:prstGeom>
        <a:noFill/>
        <a:ln w="9525" cmpd="sng">
          <a:noFill/>
        </a:ln>
      </xdr:spPr>
    </xdr:pic>
    <xdr:clientData/>
  </xdr:twoCellAnchor>
  <xdr:twoCellAnchor editAs="oneCell">
    <xdr:from>
      <xdr:col>0</xdr:col>
      <xdr:colOff>1943100</xdr:colOff>
      <xdr:row>52</xdr:row>
      <xdr:rowOff>9525</xdr:rowOff>
    </xdr:from>
    <xdr:to>
      <xdr:col>0</xdr:col>
      <xdr:colOff>2085975</xdr:colOff>
      <xdr:row>53</xdr:row>
      <xdr:rowOff>9525</xdr:rowOff>
    </xdr:to>
    <xdr:pic>
      <xdr:nvPicPr>
        <xdr:cNvPr id="13" name="CheckBox13"/>
        <xdr:cNvPicPr preferRelativeResize="1">
          <a:picLocks noChangeAspect="1"/>
        </xdr:cNvPicPr>
      </xdr:nvPicPr>
      <xdr:blipFill>
        <a:blip r:embed="rId8"/>
        <a:stretch>
          <a:fillRect/>
        </a:stretch>
      </xdr:blipFill>
      <xdr:spPr>
        <a:xfrm>
          <a:off x="1943100" y="10896600"/>
          <a:ext cx="142875" cy="161925"/>
        </a:xfrm>
        <a:prstGeom prst="rect">
          <a:avLst/>
        </a:prstGeom>
        <a:noFill/>
        <a:ln w="9525" cmpd="sng">
          <a:noFill/>
        </a:ln>
      </xdr:spPr>
    </xdr:pic>
    <xdr:clientData/>
  </xdr:twoCellAnchor>
  <xdr:twoCellAnchor editAs="oneCell">
    <xdr:from>
      <xdr:col>0</xdr:col>
      <xdr:colOff>1943100</xdr:colOff>
      <xdr:row>53</xdr:row>
      <xdr:rowOff>9525</xdr:rowOff>
    </xdr:from>
    <xdr:to>
      <xdr:col>0</xdr:col>
      <xdr:colOff>2085975</xdr:colOff>
      <xdr:row>54</xdr:row>
      <xdr:rowOff>9525</xdr:rowOff>
    </xdr:to>
    <xdr:pic>
      <xdr:nvPicPr>
        <xdr:cNvPr id="14" name="CheckBox14"/>
        <xdr:cNvPicPr preferRelativeResize="1">
          <a:picLocks noChangeAspect="1"/>
        </xdr:cNvPicPr>
      </xdr:nvPicPr>
      <xdr:blipFill>
        <a:blip r:embed="rId8"/>
        <a:stretch>
          <a:fillRect/>
        </a:stretch>
      </xdr:blipFill>
      <xdr:spPr>
        <a:xfrm>
          <a:off x="1943100" y="11058525"/>
          <a:ext cx="142875" cy="161925"/>
        </a:xfrm>
        <a:prstGeom prst="rect">
          <a:avLst/>
        </a:prstGeom>
        <a:noFill/>
        <a:ln w="9525" cmpd="sng">
          <a:noFill/>
        </a:ln>
      </xdr:spPr>
    </xdr:pic>
    <xdr:clientData/>
  </xdr:twoCellAnchor>
  <xdr:twoCellAnchor editAs="oneCell">
    <xdr:from>
      <xdr:col>4</xdr:col>
      <xdr:colOff>333375</xdr:colOff>
      <xdr:row>52</xdr:row>
      <xdr:rowOff>9525</xdr:rowOff>
    </xdr:from>
    <xdr:to>
      <xdr:col>4</xdr:col>
      <xdr:colOff>476250</xdr:colOff>
      <xdr:row>53</xdr:row>
      <xdr:rowOff>9525</xdr:rowOff>
    </xdr:to>
    <xdr:pic>
      <xdr:nvPicPr>
        <xdr:cNvPr id="15" name="CheckBox15"/>
        <xdr:cNvPicPr preferRelativeResize="1">
          <a:picLocks noChangeAspect="1"/>
        </xdr:cNvPicPr>
      </xdr:nvPicPr>
      <xdr:blipFill>
        <a:blip r:embed="rId8"/>
        <a:stretch>
          <a:fillRect/>
        </a:stretch>
      </xdr:blipFill>
      <xdr:spPr>
        <a:xfrm>
          <a:off x="4057650" y="10896600"/>
          <a:ext cx="142875" cy="161925"/>
        </a:xfrm>
        <a:prstGeom prst="rect">
          <a:avLst/>
        </a:prstGeom>
        <a:noFill/>
        <a:ln w="9525" cmpd="sng">
          <a:noFill/>
        </a:ln>
      </xdr:spPr>
    </xdr:pic>
    <xdr:clientData/>
  </xdr:twoCellAnchor>
  <xdr:twoCellAnchor editAs="oneCell">
    <xdr:from>
      <xdr:col>4</xdr:col>
      <xdr:colOff>333375</xdr:colOff>
      <xdr:row>53</xdr:row>
      <xdr:rowOff>9525</xdr:rowOff>
    </xdr:from>
    <xdr:to>
      <xdr:col>4</xdr:col>
      <xdr:colOff>476250</xdr:colOff>
      <xdr:row>54</xdr:row>
      <xdr:rowOff>9525</xdr:rowOff>
    </xdr:to>
    <xdr:pic>
      <xdr:nvPicPr>
        <xdr:cNvPr id="16" name="CheckBox16"/>
        <xdr:cNvPicPr preferRelativeResize="1">
          <a:picLocks noChangeAspect="1"/>
        </xdr:cNvPicPr>
      </xdr:nvPicPr>
      <xdr:blipFill>
        <a:blip r:embed="rId8"/>
        <a:stretch>
          <a:fillRect/>
        </a:stretch>
      </xdr:blipFill>
      <xdr:spPr>
        <a:xfrm>
          <a:off x="4057650" y="11058525"/>
          <a:ext cx="142875" cy="161925"/>
        </a:xfrm>
        <a:prstGeom prst="rect">
          <a:avLst/>
        </a:prstGeom>
        <a:noFill/>
        <a:ln w="9525" cmpd="sng">
          <a:noFill/>
        </a:ln>
      </xdr:spPr>
    </xdr:pic>
    <xdr:clientData/>
  </xdr:twoCellAnchor>
  <xdr:twoCellAnchor editAs="oneCell">
    <xdr:from>
      <xdr:col>12</xdr:col>
      <xdr:colOff>438150</xdr:colOff>
      <xdr:row>52</xdr:row>
      <xdr:rowOff>9525</xdr:rowOff>
    </xdr:from>
    <xdr:to>
      <xdr:col>12</xdr:col>
      <xdr:colOff>581025</xdr:colOff>
      <xdr:row>53</xdr:row>
      <xdr:rowOff>9525</xdr:rowOff>
    </xdr:to>
    <xdr:pic>
      <xdr:nvPicPr>
        <xdr:cNvPr id="17" name="CheckBox17"/>
        <xdr:cNvPicPr preferRelativeResize="1">
          <a:picLocks noChangeAspect="1"/>
        </xdr:cNvPicPr>
      </xdr:nvPicPr>
      <xdr:blipFill>
        <a:blip r:embed="rId8"/>
        <a:stretch>
          <a:fillRect/>
        </a:stretch>
      </xdr:blipFill>
      <xdr:spPr>
        <a:xfrm>
          <a:off x="8867775" y="10896600"/>
          <a:ext cx="142875" cy="161925"/>
        </a:xfrm>
        <a:prstGeom prst="rect">
          <a:avLst/>
        </a:prstGeom>
        <a:noFill/>
        <a:ln w="9525" cmpd="sng">
          <a:noFill/>
        </a:ln>
      </xdr:spPr>
    </xdr:pic>
    <xdr:clientData/>
  </xdr:twoCellAnchor>
  <xdr:twoCellAnchor editAs="oneCell">
    <xdr:from>
      <xdr:col>12</xdr:col>
      <xdr:colOff>438150</xdr:colOff>
      <xdr:row>53</xdr:row>
      <xdr:rowOff>9525</xdr:rowOff>
    </xdr:from>
    <xdr:to>
      <xdr:col>12</xdr:col>
      <xdr:colOff>581025</xdr:colOff>
      <xdr:row>54</xdr:row>
      <xdr:rowOff>9525</xdr:rowOff>
    </xdr:to>
    <xdr:pic>
      <xdr:nvPicPr>
        <xdr:cNvPr id="18" name="CheckBox18"/>
        <xdr:cNvPicPr preferRelativeResize="1">
          <a:picLocks noChangeAspect="1"/>
        </xdr:cNvPicPr>
      </xdr:nvPicPr>
      <xdr:blipFill>
        <a:blip r:embed="rId8"/>
        <a:stretch>
          <a:fillRect/>
        </a:stretch>
      </xdr:blipFill>
      <xdr:spPr>
        <a:xfrm>
          <a:off x="8867775" y="11058525"/>
          <a:ext cx="142875" cy="161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2066925</xdr:colOff>
      <xdr:row>40</xdr:row>
      <xdr:rowOff>19050</xdr:rowOff>
    </xdr:from>
    <xdr:to>
      <xdr:col>0</xdr:col>
      <xdr:colOff>2200275</xdr:colOff>
      <xdr:row>41</xdr:row>
      <xdr:rowOff>19050</xdr:rowOff>
    </xdr:to>
    <xdr:pic>
      <xdr:nvPicPr>
        <xdr:cNvPr id="1" name="CheckBox1"/>
        <xdr:cNvPicPr preferRelativeResize="1">
          <a:picLocks noChangeAspect="1"/>
        </xdr:cNvPicPr>
      </xdr:nvPicPr>
      <xdr:blipFill>
        <a:blip r:embed="rId1"/>
        <a:stretch>
          <a:fillRect/>
        </a:stretch>
      </xdr:blipFill>
      <xdr:spPr>
        <a:xfrm>
          <a:off x="2066925" y="8743950"/>
          <a:ext cx="133350" cy="161925"/>
        </a:xfrm>
        <a:prstGeom prst="rect">
          <a:avLst/>
        </a:prstGeom>
        <a:noFill/>
        <a:ln w="9525" cmpd="sng">
          <a:noFill/>
        </a:ln>
      </xdr:spPr>
    </xdr:pic>
    <xdr:clientData/>
  </xdr:twoCellAnchor>
  <xdr:twoCellAnchor editAs="oneCell">
    <xdr:from>
      <xdr:col>0</xdr:col>
      <xdr:colOff>2066925</xdr:colOff>
      <xdr:row>41</xdr:row>
      <xdr:rowOff>19050</xdr:rowOff>
    </xdr:from>
    <xdr:to>
      <xdr:col>0</xdr:col>
      <xdr:colOff>2228850</xdr:colOff>
      <xdr:row>41</xdr:row>
      <xdr:rowOff>161925</xdr:rowOff>
    </xdr:to>
    <xdr:pic>
      <xdr:nvPicPr>
        <xdr:cNvPr id="2" name="CheckBox2"/>
        <xdr:cNvPicPr preferRelativeResize="1">
          <a:picLocks noChangeAspect="1"/>
        </xdr:cNvPicPr>
      </xdr:nvPicPr>
      <xdr:blipFill>
        <a:blip r:embed="rId2"/>
        <a:stretch>
          <a:fillRect/>
        </a:stretch>
      </xdr:blipFill>
      <xdr:spPr>
        <a:xfrm>
          <a:off x="2066925" y="8905875"/>
          <a:ext cx="161925" cy="142875"/>
        </a:xfrm>
        <a:prstGeom prst="rect">
          <a:avLst/>
        </a:prstGeom>
        <a:noFill/>
        <a:ln w="9525" cmpd="sng">
          <a:noFill/>
        </a:ln>
      </xdr:spPr>
    </xdr:pic>
    <xdr:clientData/>
  </xdr:twoCellAnchor>
  <xdr:twoCellAnchor editAs="oneCell">
    <xdr:from>
      <xdr:col>4</xdr:col>
      <xdr:colOff>438150</xdr:colOff>
      <xdr:row>40</xdr:row>
      <xdr:rowOff>28575</xdr:rowOff>
    </xdr:from>
    <xdr:to>
      <xdr:col>4</xdr:col>
      <xdr:colOff>571500</xdr:colOff>
      <xdr:row>41</xdr:row>
      <xdr:rowOff>28575</xdr:rowOff>
    </xdr:to>
    <xdr:pic>
      <xdr:nvPicPr>
        <xdr:cNvPr id="3" name="CheckBox3"/>
        <xdr:cNvPicPr preferRelativeResize="1">
          <a:picLocks noChangeAspect="1"/>
        </xdr:cNvPicPr>
      </xdr:nvPicPr>
      <xdr:blipFill>
        <a:blip r:embed="rId1"/>
        <a:stretch>
          <a:fillRect/>
        </a:stretch>
      </xdr:blipFill>
      <xdr:spPr>
        <a:xfrm>
          <a:off x="4457700" y="8753475"/>
          <a:ext cx="133350" cy="161925"/>
        </a:xfrm>
        <a:prstGeom prst="rect">
          <a:avLst/>
        </a:prstGeom>
        <a:noFill/>
        <a:ln w="9525" cmpd="sng">
          <a:noFill/>
        </a:ln>
      </xdr:spPr>
    </xdr:pic>
    <xdr:clientData/>
  </xdr:twoCellAnchor>
  <xdr:twoCellAnchor editAs="oneCell">
    <xdr:from>
      <xdr:col>4</xdr:col>
      <xdr:colOff>438150</xdr:colOff>
      <xdr:row>41</xdr:row>
      <xdr:rowOff>28575</xdr:rowOff>
    </xdr:from>
    <xdr:to>
      <xdr:col>4</xdr:col>
      <xdr:colOff>600075</xdr:colOff>
      <xdr:row>42</xdr:row>
      <xdr:rowOff>9525</xdr:rowOff>
    </xdr:to>
    <xdr:pic>
      <xdr:nvPicPr>
        <xdr:cNvPr id="4" name="CheckBox4"/>
        <xdr:cNvPicPr preferRelativeResize="1">
          <a:picLocks noChangeAspect="1"/>
        </xdr:cNvPicPr>
      </xdr:nvPicPr>
      <xdr:blipFill>
        <a:blip r:embed="rId2"/>
        <a:stretch>
          <a:fillRect/>
        </a:stretch>
      </xdr:blipFill>
      <xdr:spPr>
        <a:xfrm>
          <a:off x="4457700" y="8915400"/>
          <a:ext cx="161925" cy="142875"/>
        </a:xfrm>
        <a:prstGeom prst="rect">
          <a:avLst/>
        </a:prstGeom>
        <a:noFill/>
        <a:ln w="9525" cmpd="sng">
          <a:noFill/>
        </a:ln>
      </xdr:spPr>
    </xdr:pic>
    <xdr:clientData/>
  </xdr:twoCellAnchor>
  <xdr:twoCellAnchor editAs="oneCell">
    <xdr:from>
      <xdr:col>9</xdr:col>
      <xdr:colOff>457200</xdr:colOff>
      <xdr:row>40</xdr:row>
      <xdr:rowOff>19050</xdr:rowOff>
    </xdr:from>
    <xdr:to>
      <xdr:col>9</xdr:col>
      <xdr:colOff>590550</xdr:colOff>
      <xdr:row>41</xdr:row>
      <xdr:rowOff>19050</xdr:rowOff>
    </xdr:to>
    <xdr:pic>
      <xdr:nvPicPr>
        <xdr:cNvPr id="5" name="CheckBox5"/>
        <xdr:cNvPicPr preferRelativeResize="1">
          <a:picLocks noChangeAspect="1"/>
        </xdr:cNvPicPr>
      </xdr:nvPicPr>
      <xdr:blipFill>
        <a:blip r:embed="rId1"/>
        <a:stretch>
          <a:fillRect/>
        </a:stretch>
      </xdr:blipFill>
      <xdr:spPr>
        <a:xfrm>
          <a:off x="7581900" y="8743950"/>
          <a:ext cx="133350" cy="161925"/>
        </a:xfrm>
        <a:prstGeom prst="rect">
          <a:avLst/>
        </a:prstGeom>
        <a:noFill/>
        <a:ln w="9525" cmpd="sng">
          <a:noFill/>
        </a:ln>
      </xdr:spPr>
    </xdr:pic>
    <xdr:clientData/>
  </xdr:twoCellAnchor>
  <xdr:twoCellAnchor editAs="oneCell">
    <xdr:from>
      <xdr:col>9</xdr:col>
      <xdr:colOff>457200</xdr:colOff>
      <xdr:row>41</xdr:row>
      <xdr:rowOff>19050</xdr:rowOff>
    </xdr:from>
    <xdr:to>
      <xdr:col>9</xdr:col>
      <xdr:colOff>619125</xdr:colOff>
      <xdr:row>41</xdr:row>
      <xdr:rowOff>161925</xdr:rowOff>
    </xdr:to>
    <xdr:pic>
      <xdr:nvPicPr>
        <xdr:cNvPr id="6" name="CheckBox6"/>
        <xdr:cNvPicPr preferRelativeResize="1">
          <a:picLocks noChangeAspect="1"/>
        </xdr:cNvPicPr>
      </xdr:nvPicPr>
      <xdr:blipFill>
        <a:blip r:embed="rId2"/>
        <a:stretch>
          <a:fillRect/>
        </a:stretch>
      </xdr:blipFill>
      <xdr:spPr>
        <a:xfrm>
          <a:off x="7581900" y="8905875"/>
          <a:ext cx="161925" cy="142875"/>
        </a:xfrm>
        <a:prstGeom prst="rect">
          <a:avLst/>
        </a:prstGeom>
        <a:noFill/>
        <a:ln w="9525" cmpd="sng">
          <a:noFill/>
        </a:ln>
      </xdr:spPr>
    </xdr:pic>
    <xdr:clientData/>
  </xdr:twoCellAnchor>
  <xdr:twoCellAnchor editAs="oneCell">
    <xdr:from>
      <xdr:col>0</xdr:col>
      <xdr:colOff>2066925</xdr:colOff>
      <xdr:row>45</xdr:row>
      <xdr:rowOff>28575</xdr:rowOff>
    </xdr:from>
    <xdr:to>
      <xdr:col>0</xdr:col>
      <xdr:colOff>2228850</xdr:colOff>
      <xdr:row>46</xdr:row>
      <xdr:rowOff>9525</xdr:rowOff>
    </xdr:to>
    <xdr:pic>
      <xdr:nvPicPr>
        <xdr:cNvPr id="7" name="CheckBox8"/>
        <xdr:cNvPicPr preferRelativeResize="1">
          <a:picLocks noChangeAspect="1"/>
        </xdr:cNvPicPr>
      </xdr:nvPicPr>
      <xdr:blipFill>
        <a:blip r:embed="rId2"/>
        <a:stretch>
          <a:fillRect/>
        </a:stretch>
      </xdr:blipFill>
      <xdr:spPr>
        <a:xfrm>
          <a:off x="2066925" y="9563100"/>
          <a:ext cx="161925" cy="142875"/>
        </a:xfrm>
        <a:prstGeom prst="rect">
          <a:avLst/>
        </a:prstGeom>
        <a:noFill/>
        <a:ln w="9525" cmpd="sng">
          <a:noFill/>
        </a:ln>
      </xdr:spPr>
    </xdr:pic>
    <xdr:clientData/>
  </xdr:twoCellAnchor>
  <xdr:twoCellAnchor editAs="oneCell">
    <xdr:from>
      <xdr:col>3</xdr:col>
      <xdr:colOff>400050</xdr:colOff>
      <xdr:row>45</xdr:row>
      <xdr:rowOff>19050</xdr:rowOff>
    </xdr:from>
    <xdr:to>
      <xdr:col>4</xdr:col>
      <xdr:colOff>9525</xdr:colOff>
      <xdr:row>45</xdr:row>
      <xdr:rowOff>161925</xdr:rowOff>
    </xdr:to>
    <xdr:pic>
      <xdr:nvPicPr>
        <xdr:cNvPr id="8" name="CheckBox10"/>
        <xdr:cNvPicPr preferRelativeResize="1">
          <a:picLocks noChangeAspect="1"/>
        </xdr:cNvPicPr>
      </xdr:nvPicPr>
      <xdr:blipFill>
        <a:blip r:embed="rId2"/>
        <a:stretch>
          <a:fillRect/>
        </a:stretch>
      </xdr:blipFill>
      <xdr:spPr>
        <a:xfrm>
          <a:off x="3867150" y="9553575"/>
          <a:ext cx="161925" cy="142875"/>
        </a:xfrm>
        <a:prstGeom prst="rect">
          <a:avLst/>
        </a:prstGeom>
        <a:noFill/>
        <a:ln w="9525" cmpd="sng">
          <a:noFill/>
        </a:ln>
      </xdr:spPr>
    </xdr:pic>
    <xdr:clientData/>
  </xdr:twoCellAnchor>
  <xdr:twoCellAnchor editAs="oneCell">
    <xdr:from>
      <xdr:col>9</xdr:col>
      <xdr:colOff>466725</xdr:colOff>
      <xdr:row>45</xdr:row>
      <xdr:rowOff>9525</xdr:rowOff>
    </xdr:from>
    <xdr:to>
      <xdr:col>9</xdr:col>
      <xdr:colOff>600075</xdr:colOff>
      <xdr:row>46</xdr:row>
      <xdr:rowOff>9525</xdr:rowOff>
    </xdr:to>
    <xdr:pic>
      <xdr:nvPicPr>
        <xdr:cNvPr id="9" name="CheckBox11"/>
        <xdr:cNvPicPr preferRelativeResize="1">
          <a:picLocks noChangeAspect="1"/>
        </xdr:cNvPicPr>
      </xdr:nvPicPr>
      <xdr:blipFill>
        <a:blip r:embed="rId1"/>
        <a:stretch>
          <a:fillRect/>
        </a:stretch>
      </xdr:blipFill>
      <xdr:spPr>
        <a:xfrm>
          <a:off x="7591425" y="9544050"/>
          <a:ext cx="133350" cy="1619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NRI\Data%20Grants%20Coordinating%20Center\2009DIGData\State-Original%20Submission\MA_09_11.3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NRI\Data%20Grants%20Coordinating%20Center\2009DIGData\Forms\Revised%202009%20URS%20Tabl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1"/>
      <sheetName val="Table2A"/>
      <sheetName val="Table2B"/>
      <sheetName val="Table3"/>
      <sheetName val="Table4"/>
      <sheetName val="Table4 New with DX"/>
      <sheetName val="Table5A"/>
      <sheetName val="Table5B"/>
      <sheetName val="Table6"/>
      <sheetName val="Table7"/>
      <sheetName val="Table8"/>
      <sheetName val="Table9SC"/>
      <sheetName val="Table10"/>
      <sheetName val="Table11"/>
      <sheetName val="Table11a"/>
      <sheetName val="Table12"/>
      <sheetName val="Table14A"/>
      <sheetName val="Table14B"/>
      <sheetName val="Table15"/>
      <sheetName val="Table16"/>
      <sheetName val="Table 17"/>
      <sheetName val="Table 18"/>
      <sheetName val="Table19A Criminal Justice"/>
      <sheetName val="Table19B School Attendance"/>
      <sheetName val="Table20A"/>
      <sheetName val="Table20B"/>
      <sheetName val="Table21"/>
      <sheetName val="General Comments"/>
      <sheetName val="General Comments (2)"/>
    </sheetNames>
    <sheetDataSet>
      <sheetData sheetId="1">
        <row r="13">
          <cell r="B13">
            <v>270</v>
          </cell>
          <cell r="C13">
            <v>640</v>
          </cell>
          <cell r="D13">
            <v>0</v>
          </cell>
          <cell r="E13">
            <v>910</v>
          </cell>
        </row>
        <row r="14">
          <cell r="B14">
            <v>899</v>
          </cell>
          <cell r="C14">
            <v>1132</v>
          </cell>
          <cell r="D14">
            <v>0</v>
          </cell>
          <cell r="E14">
            <v>2031</v>
          </cell>
        </row>
        <row r="15">
          <cell r="B15">
            <v>691</v>
          </cell>
          <cell r="C15">
            <v>830</v>
          </cell>
          <cell r="D15">
            <v>0</v>
          </cell>
          <cell r="E15">
            <v>1521</v>
          </cell>
        </row>
        <row r="16">
          <cell r="B16">
            <v>9810</v>
          </cell>
          <cell r="C16">
            <v>12061</v>
          </cell>
          <cell r="D16">
            <v>0</v>
          </cell>
          <cell r="E16">
            <v>21871</v>
          </cell>
        </row>
        <row r="17">
          <cell r="B17">
            <v>644</v>
          </cell>
          <cell r="C17">
            <v>495</v>
          </cell>
          <cell r="D17">
            <v>0</v>
          </cell>
          <cell r="E17">
            <v>1139</v>
          </cell>
        </row>
        <row r="18">
          <cell r="B18">
            <v>190</v>
          </cell>
          <cell r="C18">
            <v>83</v>
          </cell>
          <cell r="D18">
            <v>0</v>
          </cell>
          <cell r="E18">
            <v>273</v>
          </cell>
        </row>
        <row r="19">
          <cell r="B19">
            <v>0</v>
          </cell>
          <cell r="C19">
            <v>0</v>
          </cell>
          <cell r="D19">
            <v>0</v>
          </cell>
          <cell r="E19">
            <v>0</v>
          </cell>
        </row>
        <row r="20">
          <cell r="B20">
            <v>12504</v>
          </cell>
          <cell r="C20">
            <v>15241</v>
          </cell>
          <cell r="D20">
            <v>0</v>
          </cell>
          <cell r="E20">
            <v>27745</v>
          </cell>
        </row>
      </sheetData>
      <sheetData sheetId="3">
        <row r="12">
          <cell r="U12">
            <v>26984</v>
          </cell>
        </row>
        <row r="13">
          <cell r="U13">
            <v>1485</v>
          </cell>
        </row>
        <row r="14">
          <cell r="U14">
            <v>161</v>
          </cell>
        </row>
        <row r="15">
          <cell r="U15">
            <v>810</v>
          </cell>
        </row>
      </sheetData>
      <sheetData sheetId="4">
        <row r="12">
          <cell r="Q12">
            <v>2529</v>
          </cell>
        </row>
        <row r="13">
          <cell r="Q13">
            <v>8363</v>
          </cell>
        </row>
        <row r="14">
          <cell r="Q14">
            <v>9424</v>
          </cell>
        </row>
        <row r="15">
          <cell r="Q15">
            <v>4488</v>
          </cell>
        </row>
        <row r="16">
          <cell r="Q16">
            <v>24804</v>
          </cell>
        </row>
      </sheetData>
      <sheetData sheetId="6">
        <row r="14">
          <cell r="B14">
            <v>0</v>
          </cell>
          <cell r="C14">
            <v>0</v>
          </cell>
          <cell r="D14">
            <v>0</v>
          </cell>
          <cell r="E14">
            <v>0</v>
          </cell>
        </row>
        <row r="15">
          <cell r="B15">
            <v>0</v>
          </cell>
          <cell r="C15">
            <v>0</v>
          </cell>
          <cell r="D15">
            <v>0</v>
          </cell>
          <cell r="E15">
            <v>0</v>
          </cell>
        </row>
        <row r="16">
          <cell r="B16">
            <v>0</v>
          </cell>
          <cell r="C16">
            <v>0</v>
          </cell>
          <cell r="D16">
            <v>0</v>
          </cell>
          <cell r="E16">
            <v>0</v>
          </cell>
        </row>
        <row r="17">
          <cell r="B17">
            <v>0</v>
          </cell>
          <cell r="C17">
            <v>0</v>
          </cell>
          <cell r="D17">
            <v>0</v>
          </cell>
          <cell r="E17">
            <v>0</v>
          </cell>
        </row>
        <row r="18">
          <cell r="B18">
            <v>0</v>
          </cell>
          <cell r="C18">
            <v>0</v>
          </cell>
          <cell r="D18">
            <v>0</v>
          </cell>
          <cell r="E18">
            <v>0</v>
          </cell>
        </row>
      </sheetData>
      <sheetData sheetId="16">
        <row r="14">
          <cell r="B14">
            <v>175</v>
          </cell>
          <cell r="C14">
            <v>447</v>
          </cell>
          <cell r="D14">
            <v>0</v>
          </cell>
          <cell r="E14">
            <v>622</v>
          </cell>
        </row>
        <row r="15">
          <cell r="B15">
            <v>502</v>
          </cell>
          <cell r="C15">
            <v>758</v>
          </cell>
          <cell r="D15">
            <v>0</v>
          </cell>
          <cell r="E15">
            <v>1260</v>
          </cell>
        </row>
        <row r="16">
          <cell r="B16">
            <v>450</v>
          </cell>
          <cell r="C16">
            <v>542</v>
          </cell>
          <cell r="D16">
            <v>0</v>
          </cell>
          <cell r="E16">
            <v>992</v>
          </cell>
        </row>
        <row r="17">
          <cell r="B17">
            <v>7430</v>
          </cell>
          <cell r="C17">
            <v>9314</v>
          </cell>
          <cell r="D17">
            <v>0</v>
          </cell>
          <cell r="E17">
            <v>16744</v>
          </cell>
        </row>
        <row r="18">
          <cell r="B18">
            <v>577</v>
          </cell>
          <cell r="C18">
            <v>445</v>
          </cell>
          <cell r="D18">
            <v>0</v>
          </cell>
          <cell r="E18">
            <v>1022</v>
          </cell>
        </row>
        <row r="19">
          <cell r="B19">
            <v>148</v>
          </cell>
          <cell r="C19">
            <v>55</v>
          </cell>
          <cell r="D19">
            <v>0</v>
          </cell>
          <cell r="E19">
            <v>203</v>
          </cell>
        </row>
        <row r="20">
          <cell r="B20">
            <v>0</v>
          </cell>
          <cell r="C20">
            <v>0</v>
          </cell>
          <cell r="D20">
            <v>0</v>
          </cell>
          <cell r="E20">
            <v>0</v>
          </cell>
        </row>
        <row r="21">
          <cell r="B21">
            <v>9282</v>
          </cell>
          <cell r="C21">
            <v>11561</v>
          </cell>
          <cell r="D21">
            <v>0</v>
          </cell>
          <cell r="E21">
            <v>20843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anges from 2008"/>
      <sheetName val="Edit Checks for URS Tables"/>
      <sheetName val="Table1"/>
      <sheetName val="Table2A"/>
      <sheetName val="Table2B"/>
      <sheetName val="Table3"/>
      <sheetName val="Table4"/>
      <sheetName val="Table4 New with DX"/>
      <sheetName val="Table5A"/>
      <sheetName val="Table5B"/>
      <sheetName val="Table6"/>
      <sheetName val="Table7"/>
      <sheetName val="Table8"/>
      <sheetName val="Table9SC"/>
      <sheetName val="Table10"/>
      <sheetName val="Table11"/>
      <sheetName val="Table11a"/>
      <sheetName val="Table12"/>
      <sheetName val="Table14A"/>
      <sheetName val="Table14B"/>
      <sheetName val="Table15"/>
      <sheetName val="16 Def"/>
      <sheetName val="Table16"/>
      <sheetName val="17 Def"/>
      <sheetName val="Table 17"/>
      <sheetName val="Table 18"/>
      <sheetName val="Table19A Criminal Justice"/>
      <sheetName val="Table19B School Attendance"/>
      <sheetName val="Table20A"/>
      <sheetName val="Table20B"/>
      <sheetName val="Table21"/>
      <sheetName val="General Comments"/>
      <sheetName val="General Comments (2)"/>
    </sheetNames>
    <sheetDataSet>
      <sheetData sheetId="3">
        <row r="13">
          <cell r="B13">
            <v>0</v>
          </cell>
          <cell r="C13">
            <v>0</v>
          </cell>
          <cell r="D13">
            <v>0</v>
          </cell>
          <cell r="E13">
            <v>0</v>
          </cell>
        </row>
        <row r="14">
          <cell r="B14">
            <v>0</v>
          </cell>
          <cell r="C14">
            <v>0</v>
          </cell>
          <cell r="D14">
            <v>0</v>
          </cell>
          <cell r="E14">
            <v>0</v>
          </cell>
        </row>
        <row r="15">
          <cell r="B15">
            <v>0</v>
          </cell>
          <cell r="C15">
            <v>0</v>
          </cell>
          <cell r="D15">
            <v>0</v>
          </cell>
          <cell r="E15">
            <v>0</v>
          </cell>
        </row>
        <row r="16">
          <cell r="B16">
            <v>0</v>
          </cell>
          <cell r="C16">
            <v>0</v>
          </cell>
          <cell r="D16">
            <v>0</v>
          </cell>
          <cell r="E16">
            <v>0</v>
          </cell>
        </row>
        <row r="17">
          <cell r="B17">
            <v>0</v>
          </cell>
          <cell r="C17">
            <v>0</v>
          </cell>
          <cell r="D17">
            <v>0</v>
          </cell>
          <cell r="E17">
            <v>0</v>
          </cell>
        </row>
        <row r="18">
          <cell r="B18">
            <v>0</v>
          </cell>
          <cell r="C18">
            <v>0</v>
          </cell>
          <cell r="D18">
            <v>0</v>
          </cell>
          <cell r="E18">
            <v>0</v>
          </cell>
        </row>
        <row r="19">
          <cell r="B19">
            <v>0</v>
          </cell>
          <cell r="C19">
            <v>0</v>
          </cell>
          <cell r="D19">
            <v>0</v>
          </cell>
          <cell r="E19">
            <v>0</v>
          </cell>
        </row>
        <row r="20">
          <cell r="B20">
            <v>0</v>
          </cell>
          <cell r="C20">
            <v>0</v>
          </cell>
          <cell r="D20">
            <v>0</v>
          </cell>
          <cell r="E20">
            <v>0</v>
          </cell>
        </row>
      </sheetData>
      <sheetData sheetId="5">
        <row r="12">
          <cell r="U12">
            <v>0</v>
          </cell>
        </row>
        <row r="13">
          <cell r="U13">
            <v>0</v>
          </cell>
        </row>
        <row r="14">
          <cell r="U14">
            <v>0</v>
          </cell>
        </row>
        <row r="15">
          <cell r="U15">
            <v>0</v>
          </cell>
        </row>
      </sheetData>
      <sheetData sheetId="6">
        <row r="12">
          <cell r="Q12">
            <v>0</v>
          </cell>
        </row>
        <row r="13">
          <cell r="Q13">
            <v>0</v>
          </cell>
        </row>
        <row r="14">
          <cell r="Q14">
            <v>0</v>
          </cell>
        </row>
        <row r="15">
          <cell r="Q15">
            <v>0</v>
          </cell>
        </row>
        <row r="16">
          <cell r="Q16">
            <v>0</v>
          </cell>
        </row>
      </sheetData>
      <sheetData sheetId="8">
        <row r="14">
          <cell r="B14">
            <v>0</v>
          </cell>
          <cell r="C14">
            <v>0</v>
          </cell>
          <cell r="D14">
            <v>0</v>
          </cell>
          <cell r="E14">
            <v>0</v>
          </cell>
        </row>
        <row r="15">
          <cell r="B15">
            <v>0</v>
          </cell>
          <cell r="C15">
            <v>0</v>
          </cell>
          <cell r="D15">
            <v>0</v>
          </cell>
          <cell r="E15">
            <v>0</v>
          </cell>
        </row>
        <row r="16">
          <cell r="B16">
            <v>0</v>
          </cell>
          <cell r="C16">
            <v>0</v>
          </cell>
          <cell r="D16">
            <v>0</v>
          </cell>
          <cell r="E16">
            <v>0</v>
          </cell>
        </row>
        <row r="17">
          <cell r="B17">
            <v>0</v>
          </cell>
          <cell r="C17">
            <v>0</v>
          </cell>
          <cell r="D17">
            <v>0</v>
          </cell>
          <cell r="E17">
            <v>0</v>
          </cell>
        </row>
        <row r="18">
          <cell r="B18">
            <v>0</v>
          </cell>
          <cell r="C18">
            <v>0</v>
          </cell>
          <cell r="D18">
            <v>0</v>
          </cell>
          <cell r="E18">
            <v>0</v>
          </cell>
        </row>
      </sheetData>
      <sheetData sheetId="18">
        <row r="14">
          <cell r="B14">
            <v>0</v>
          </cell>
          <cell r="C14">
            <v>0</v>
          </cell>
          <cell r="D14">
            <v>0</v>
          </cell>
          <cell r="E14">
            <v>0</v>
          </cell>
        </row>
        <row r="15">
          <cell r="B15">
            <v>0</v>
          </cell>
          <cell r="C15">
            <v>0</v>
          </cell>
          <cell r="D15">
            <v>0</v>
          </cell>
          <cell r="E15">
            <v>0</v>
          </cell>
        </row>
        <row r="16">
          <cell r="B16">
            <v>0</v>
          </cell>
          <cell r="C16">
            <v>0</v>
          </cell>
          <cell r="D16">
            <v>0</v>
          </cell>
          <cell r="E16">
            <v>0</v>
          </cell>
        </row>
        <row r="17">
          <cell r="B17">
            <v>0</v>
          </cell>
          <cell r="C17">
            <v>0</v>
          </cell>
          <cell r="D17">
            <v>0</v>
          </cell>
          <cell r="E17">
            <v>0</v>
          </cell>
        </row>
        <row r="18">
          <cell r="B18">
            <v>0</v>
          </cell>
          <cell r="C18">
            <v>0</v>
          </cell>
          <cell r="D18">
            <v>0</v>
          </cell>
          <cell r="E18">
            <v>0</v>
          </cell>
        </row>
        <row r="19">
          <cell r="B19">
            <v>0</v>
          </cell>
          <cell r="C19">
            <v>0</v>
          </cell>
          <cell r="D19">
            <v>0</v>
          </cell>
          <cell r="E19">
            <v>0</v>
          </cell>
        </row>
        <row r="20">
          <cell r="B20">
            <v>0</v>
          </cell>
          <cell r="C20">
            <v>0</v>
          </cell>
          <cell r="D20">
            <v>0</v>
          </cell>
          <cell r="E20">
            <v>0</v>
          </cell>
        </row>
        <row r="21">
          <cell r="B21">
            <v>0</v>
          </cell>
          <cell r="C21">
            <v>0</v>
          </cell>
          <cell r="D21">
            <v>0</v>
          </cell>
          <cell r="E21">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1.xml" /><Relationship Id="rId3"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drawing" Target="../drawings/drawing2.xml" /><Relationship Id="rId3"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1"/>
  <dimension ref="A1:D45"/>
  <sheetViews>
    <sheetView tabSelected="1" zoomScalePageLayoutView="0" workbookViewId="0" topLeftCell="A1">
      <selection activeCell="A1" sqref="A1"/>
    </sheetView>
  </sheetViews>
  <sheetFormatPr defaultColWidth="9.140625" defaultRowHeight="12.75"/>
  <cols>
    <col min="1" max="1" width="15.421875" style="0" customWidth="1"/>
    <col min="2" max="2" width="20.421875" style="808" customWidth="1"/>
    <col min="3" max="3" width="46.28125" style="0" customWidth="1"/>
    <col min="4" max="4" width="30.28125" style="49" customWidth="1"/>
    <col min="6" max="6" width="14.8515625" style="0" customWidth="1"/>
    <col min="7" max="7" width="8.8515625" style="0" customWidth="1"/>
    <col min="8" max="8" width="6.57421875" style="0" customWidth="1"/>
    <col min="9" max="10" width="8.421875" style="0" customWidth="1"/>
  </cols>
  <sheetData>
    <row r="1" spans="1:4" ht="19.5" customHeight="1">
      <c r="A1" s="805" t="s">
        <v>680</v>
      </c>
      <c r="B1" s="806"/>
      <c r="C1" s="805"/>
      <c r="D1" s="805"/>
    </row>
    <row r="2" spans="1:4" ht="27" customHeight="1">
      <c r="A2" s="928" t="s">
        <v>667</v>
      </c>
      <c r="B2" s="659" t="s">
        <v>677</v>
      </c>
      <c r="C2" s="659" t="s">
        <v>693</v>
      </c>
      <c r="D2" s="659" t="s">
        <v>649</v>
      </c>
    </row>
    <row r="3" spans="1:4" ht="27" customHeight="1">
      <c r="A3" s="929" t="s">
        <v>682</v>
      </c>
      <c r="B3" s="807" t="s">
        <v>681</v>
      </c>
      <c r="C3" s="661" t="s">
        <v>760</v>
      </c>
      <c r="D3" s="1014" t="s">
        <v>798</v>
      </c>
    </row>
    <row r="4" spans="1:4" ht="9.75" customHeight="1">
      <c r="A4" s="929"/>
      <c r="B4" s="807"/>
      <c r="C4" s="663"/>
      <c r="D4" s="662"/>
    </row>
    <row r="5" spans="1:4" ht="24">
      <c r="A5" s="929" t="s">
        <v>567</v>
      </c>
      <c r="B5" s="807" t="s">
        <v>594</v>
      </c>
      <c r="C5" s="663" t="s">
        <v>761</v>
      </c>
      <c r="D5" s="1014" t="s">
        <v>798</v>
      </c>
    </row>
    <row r="6" spans="1:4" ht="9.75" customHeight="1">
      <c r="A6" s="929"/>
      <c r="B6" s="807"/>
      <c r="C6" s="663"/>
      <c r="D6" s="662"/>
    </row>
    <row r="7" spans="1:4" ht="24">
      <c r="A7" s="929" t="s">
        <v>687</v>
      </c>
      <c r="B7" s="807" t="s">
        <v>688</v>
      </c>
      <c r="C7" s="663" t="s">
        <v>758</v>
      </c>
      <c r="D7" s="1014" t="s">
        <v>798</v>
      </c>
    </row>
    <row r="8" spans="1:4" ht="9.75" customHeight="1">
      <c r="A8" s="929"/>
      <c r="B8" s="807"/>
      <c r="C8" s="663"/>
      <c r="D8" s="662"/>
    </row>
    <row r="9" spans="1:4" ht="24">
      <c r="A9" s="929" t="s">
        <v>683</v>
      </c>
      <c r="B9" s="807" t="s">
        <v>684</v>
      </c>
      <c r="C9" s="663" t="s">
        <v>759</v>
      </c>
      <c r="D9" s="1014" t="s">
        <v>796</v>
      </c>
    </row>
    <row r="10" spans="1:4" ht="9.75" customHeight="1">
      <c r="A10" s="929"/>
      <c r="B10" s="807"/>
      <c r="C10" s="663"/>
      <c r="D10" s="662"/>
    </row>
    <row r="11" spans="1:4" ht="21" customHeight="1">
      <c r="A11" s="929" t="s">
        <v>592</v>
      </c>
      <c r="B11" s="807" t="s">
        <v>595</v>
      </c>
      <c r="C11" s="663" t="s">
        <v>762</v>
      </c>
      <c r="D11" s="1014" t="s">
        <v>798</v>
      </c>
    </row>
    <row r="12" spans="1:4" ht="9.75" customHeight="1">
      <c r="A12" s="929"/>
      <c r="B12" s="807"/>
      <c r="C12" s="663"/>
      <c r="D12" s="662"/>
    </row>
    <row r="13" spans="1:4" ht="36">
      <c r="A13" s="929" t="s">
        <v>593</v>
      </c>
      <c r="B13" s="807" t="s">
        <v>330</v>
      </c>
      <c r="C13" s="663" t="s">
        <v>768</v>
      </c>
      <c r="D13" s="953" t="s">
        <v>766</v>
      </c>
    </row>
    <row r="14" spans="1:4" ht="12.75">
      <c r="A14" s="929"/>
      <c r="B14" s="807"/>
      <c r="C14" s="663"/>
      <c r="D14" s="953"/>
    </row>
    <row r="15" spans="1:4" ht="12.75">
      <c r="A15" s="929" t="s">
        <v>767</v>
      </c>
      <c r="B15" s="807" t="s">
        <v>332</v>
      </c>
      <c r="C15" s="663" t="s">
        <v>804</v>
      </c>
      <c r="D15" s="930" t="s">
        <v>756</v>
      </c>
    </row>
    <row r="16" spans="1:4" ht="9.75" customHeight="1">
      <c r="A16" s="929"/>
      <c r="B16" s="807"/>
      <c r="C16" s="663"/>
      <c r="D16" s="662"/>
    </row>
    <row r="17" spans="1:4" ht="15.75" customHeight="1">
      <c r="A17" s="929" t="s">
        <v>155</v>
      </c>
      <c r="B17" s="807" t="s">
        <v>569</v>
      </c>
      <c r="C17" s="663" t="s">
        <v>754</v>
      </c>
      <c r="D17" s="930" t="s">
        <v>765</v>
      </c>
    </row>
    <row r="18" spans="1:4" ht="9.75" customHeight="1">
      <c r="A18" s="929"/>
      <c r="B18" s="807"/>
      <c r="C18" s="663"/>
      <c r="D18" s="662"/>
    </row>
    <row r="19" spans="1:4" ht="24">
      <c r="A19" s="929" t="s">
        <v>594</v>
      </c>
      <c r="B19" s="807" t="s">
        <v>601</v>
      </c>
      <c r="C19" s="663" t="s">
        <v>624</v>
      </c>
      <c r="D19" s="1014" t="s">
        <v>798</v>
      </c>
    </row>
    <row r="20" spans="1:4" ht="9.75" customHeight="1">
      <c r="A20" s="929"/>
      <c r="B20" s="807"/>
      <c r="C20" s="663"/>
      <c r="D20" s="662"/>
    </row>
    <row r="21" spans="1:4" ht="24">
      <c r="A21" s="929" t="s">
        <v>159</v>
      </c>
      <c r="B21" s="807" t="s">
        <v>570</v>
      </c>
      <c r="C21" s="663" t="s">
        <v>626</v>
      </c>
      <c r="D21" s="953" t="s">
        <v>755</v>
      </c>
    </row>
    <row r="22" spans="1:4" ht="9.75" customHeight="1">
      <c r="A22" s="929"/>
      <c r="B22" s="807"/>
      <c r="C22" s="663"/>
      <c r="D22" s="662"/>
    </row>
    <row r="23" spans="1:4" ht="24">
      <c r="A23" s="929" t="s">
        <v>689</v>
      </c>
      <c r="B23" s="807" t="s">
        <v>690</v>
      </c>
      <c r="C23" s="663" t="s">
        <v>596</v>
      </c>
      <c r="D23" s="1014" t="s">
        <v>798</v>
      </c>
    </row>
    <row r="24" spans="1:4" ht="9.75" customHeight="1">
      <c r="A24" s="929"/>
      <c r="B24" s="807"/>
      <c r="C24" s="663"/>
      <c r="D24" s="662"/>
    </row>
    <row r="25" spans="1:4" ht="24">
      <c r="A25" s="929" t="s">
        <v>183</v>
      </c>
      <c r="B25" s="807" t="s">
        <v>183</v>
      </c>
      <c r="C25" s="663" t="s">
        <v>597</v>
      </c>
      <c r="D25" s="1014" t="s">
        <v>798</v>
      </c>
    </row>
    <row r="26" spans="1:4" ht="9.75" customHeight="1">
      <c r="A26" s="929"/>
      <c r="B26" s="807"/>
      <c r="C26" s="660"/>
      <c r="D26" s="662"/>
    </row>
    <row r="27" spans="1:4" ht="27" customHeight="1">
      <c r="A27" s="929" t="s">
        <v>686</v>
      </c>
      <c r="B27" s="807" t="s">
        <v>685</v>
      </c>
      <c r="C27" s="661" t="s">
        <v>625</v>
      </c>
      <c r="D27" s="953" t="s">
        <v>797</v>
      </c>
    </row>
    <row r="28" spans="1:4" ht="9.75" customHeight="1">
      <c r="A28" s="929"/>
      <c r="B28" s="807"/>
      <c r="C28" s="660"/>
      <c r="D28" s="662"/>
    </row>
    <row r="29" spans="1:4" ht="24">
      <c r="A29" s="929" t="s">
        <v>666</v>
      </c>
      <c r="B29" s="807" t="s">
        <v>598</v>
      </c>
      <c r="C29" s="661" t="s">
        <v>751</v>
      </c>
      <c r="D29" s="1014" t="s">
        <v>798</v>
      </c>
    </row>
    <row r="30" spans="1:4" ht="9.75" customHeight="1">
      <c r="A30" s="929"/>
      <c r="B30" s="807"/>
      <c r="C30" s="799"/>
      <c r="D30" s="662"/>
    </row>
    <row r="31" spans="1:4" ht="24">
      <c r="A31" s="929" t="s">
        <v>599</v>
      </c>
      <c r="B31" s="807" t="s">
        <v>604</v>
      </c>
      <c r="C31" s="663" t="s">
        <v>600</v>
      </c>
      <c r="D31" s="1014" t="s">
        <v>798</v>
      </c>
    </row>
    <row r="32" spans="1:4" ht="9.75" customHeight="1">
      <c r="A32" s="929"/>
      <c r="B32" s="807"/>
      <c r="C32" s="660"/>
      <c r="D32" s="662"/>
    </row>
    <row r="33" spans="1:4" ht="24">
      <c r="A33" s="929" t="s">
        <v>601</v>
      </c>
      <c r="B33" s="807" t="s">
        <v>605</v>
      </c>
      <c r="C33" s="663" t="s">
        <v>602</v>
      </c>
      <c r="D33" s="1014" t="s">
        <v>798</v>
      </c>
    </row>
    <row r="34" spans="1:4" ht="9.75" customHeight="1">
      <c r="A34" s="929"/>
      <c r="B34" s="807"/>
      <c r="C34" s="799"/>
      <c r="D34" s="662"/>
    </row>
    <row r="35" spans="1:4" ht="12.75">
      <c r="A35" s="929" t="s">
        <v>691</v>
      </c>
      <c r="B35" s="807" t="s">
        <v>664</v>
      </c>
      <c r="C35" s="663" t="s">
        <v>757</v>
      </c>
      <c r="D35" s="930" t="s">
        <v>756</v>
      </c>
    </row>
    <row r="36" spans="1:4" ht="9.75" customHeight="1">
      <c r="A36" s="929"/>
      <c r="B36" s="807"/>
      <c r="C36" s="660"/>
      <c r="D36" s="662"/>
    </row>
    <row r="37" spans="1:4" ht="24">
      <c r="A37" s="929" t="s">
        <v>603</v>
      </c>
      <c r="B37" s="807" t="s">
        <v>606</v>
      </c>
      <c r="C37" s="663" t="s">
        <v>602</v>
      </c>
      <c r="D37" s="1014" t="s">
        <v>798</v>
      </c>
    </row>
    <row r="38" spans="1:4" ht="9.75" customHeight="1">
      <c r="A38" s="929"/>
      <c r="B38" s="807"/>
      <c r="C38" s="660"/>
      <c r="D38" s="662"/>
    </row>
    <row r="39" spans="1:4" ht="12.75" customHeight="1">
      <c r="A39" s="929" t="s">
        <v>664</v>
      </c>
      <c r="B39" s="807" t="s">
        <v>607</v>
      </c>
      <c r="C39" s="663" t="s">
        <v>752</v>
      </c>
      <c r="D39" s="662" t="s">
        <v>568</v>
      </c>
    </row>
    <row r="40" spans="1:4" ht="9.75" customHeight="1">
      <c r="A40" s="929"/>
      <c r="B40" s="807"/>
      <c r="C40" s="663"/>
      <c r="D40" s="662"/>
    </row>
    <row r="41" spans="1:4" ht="15.75" customHeight="1">
      <c r="A41" s="929" t="s">
        <v>665</v>
      </c>
      <c r="B41" s="807" t="s">
        <v>678</v>
      </c>
      <c r="C41" s="663" t="s">
        <v>753</v>
      </c>
      <c r="D41" s="662" t="s">
        <v>568</v>
      </c>
    </row>
    <row r="42" spans="1:4" ht="9.75" customHeight="1">
      <c r="A42" s="929"/>
      <c r="B42" s="807"/>
      <c r="C42" s="663"/>
      <c r="D42" s="662"/>
    </row>
    <row r="43" spans="1:4" ht="24">
      <c r="A43" s="929" t="s">
        <v>692</v>
      </c>
      <c r="B43" s="807" t="s">
        <v>679</v>
      </c>
      <c r="C43" s="663" t="s">
        <v>763</v>
      </c>
      <c r="D43" s="1014" t="s">
        <v>798</v>
      </c>
    </row>
    <row r="44" spans="1:4" ht="9.75" customHeight="1">
      <c r="A44" s="929"/>
      <c r="B44" s="807"/>
      <c r="C44" s="663"/>
      <c r="D44" s="662"/>
    </row>
    <row r="45" spans="1:4" ht="24">
      <c r="A45" s="929" t="s">
        <v>607</v>
      </c>
      <c r="B45" s="807" t="s">
        <v>663</v>
      </c>
      <c r="C45" s="661" t="s">
        <v>764</v>
      </c>
      <c r="D45" s="1014" t="s">
        <v>798</v>
      </c>
    </row>
  </sheetData>
  <sheetProtection/>
  <printOptions horizontalCentered="1"/>
  <pageMargins left="0.7" right="0.5" top="1" bottom="1" header="0.5" footer="0.5"/>
  <pageSetup horizontalDpi="600" verticalDpi="600" orientation="portrait" scale="71" r:id="rId1"/>
  <headerFooter alignWithMargins="0">
    <oddFooter>&amp;LFY 2017 Uniform Reporting System (URS)</oddFooter>
  </headerFooter>
</worksheet>
</file>

<file path=xl/worksheets/sheet10.xml><?xml version="1.0" encoding="utf-8"?>
<worksheet xmlns="http://schemas.openxmlformats.org/spreadsheetml/2006/main" xmlns:r="http://schemas.openxmlformats.org/officeDocument/2006/relationships">
  <sheetPr codeName="Sheet10">
    <pageSetUpPr fitToPage="1"/>
  </sheetPr>
  <dimension ref="A1:O23"/>
  <sheetViews>
    <sheetView zoomScalePageLayoutView="0" workbookViewId="0" topLeftCell="A1">
      <pane xSplit="1" ySplit="13" topLeftCell="B14" activePane="bottomRight" state="frozen"/>
      <selection pane="topLeft" activeCell="A3" sqref="A3:C3"/>
      <selection pane="topRight" activeCell="A3" sqref="A3:C3"/>
      <selection pane="bottomLeft" activeCell="A3" sqref="A3:C3"/>
      <selection pane="bottomRight" activeCell="A1" sqref="A1"/>
    </sheetView>
  </sheetViews>
  <sheetFormatPr defaultColWidth="9.140625" defaultRowHeight="12.75"/>
  <cols>
    <col min="1" max="1" width="19.7109375" style="0" customWidth="1"/>
    <col min="2" max="28" width="8.7109375" style="0" customWidth="1"/>
  </cols>
  <sheetData>
    <row r="1" ht="12.75">
      <c r="A1" s="1" t="s">
        <v>705</v>
      </c>
    </row>
    <row r="2" ht="12.75">
      <c r="A2" s="797"/>
    </row>
    <row r="3" spans="1:14" ht="26.25" customHeight="1">
      <c r="A3" s="1119" t="s">
        <v>135</v>
      </c>
      <c r="B3" s="1119"/>
      <c r="C3" s="1119"/>
      <c r="D3" s="1119"/>
      <c r="E3" s="1119"/>
      <c r="F3" s="1119"/>
      <c r="G3" s="1119"/>
      <c r="H3" s="1119"/>
      <c r="I3" s="1119"/>
      <c r="J3" s="1119"/>
      <c r="K3" s="1119"/>
      <c r="L3" s="1119"/>
      <c r="M3" s="1119"/>
      <c r="N3" s="1119"/>
    </row>
    <row r="4" ht="8.25" customHeight="1"/>
    <row r="5" ht="18" customHeight="1">
      <c r="A5" s="153" t="s">
        <v>436</v>
      </c>
    </row>
    <row r="6" ht="8.25" customHeight="1"/>
    <row r="7" s="26" customFormat="1" ht="12.75">
      <c r="A7" s="26" t="s">
        <v>137</v>
      </c>
    </row>
    <row r="8" s="26" customFormat="1" ht="7.5" customHeight="1"/>
    <row r="9" spans="1:14" ht="12.75">
      <c r="A9" s="4" t="s">
        <v>136</v>
      </c>
      <c r="B9" s="109"/>
      <c r="C9" s="110"/>
      <c r="D9" s="110"/>
      <c r="E9" s="110"/>
      <c r="F9" s="110"/>
      <c r="G9" s="110"/>
      <c r="H9" s="110"/>
      <c r="I9" s="110"/>
      <c r="J9" s="110"/>
      <c r="K9" s="110"/>
      <c r="L9" s="110"/>
      <c r="M9" s="110"/>
      <c r="N9" s="110"/>
    </row>
    <row r="10" spans="1:14" ht="12.75">
      <c r="A10" s="4" t="s">
        <v>697</v>
      </c>
      <c r="B10" s="933" t="s">
        <v>695</v>
      </c>
      <c r="C10" s="1099"/>
      <c r="D10" s="1099"/>
      <c r="E10" s="1099"/>
      <c r="F10" s="1099"/>
      <c r="G10" s="1099"/>
      <c r="H10" s="933" t="s">
        <v>696</v>
      </c>
      <c r="I10" s="1099"/>
      <c r="J10" s="1099"/>
      <c r="K10" s="1099"/>
      <c r="L10" s="1099"/>
      <c r="M10" s="1099"/>
      <c r="N10" s="1099"/>
    </row>
    <row r="11" spans="1:14" ht="12.75">
      <c r="A11" s="4" t="s">
        <v>608</v>
      </c>
      <c r="B11" s="1146"/>
      <c r="C11" s="1147"/>
      <c r="D11" s="1147"/>
      <c r="E11" s="1147"/>
      <c r="F11" s="1147"/>
      <c r="G11" s="1147"/>
      <c r="H11" s="1147"/>
      <c r="I11" s="1147"/>
      <c r="J11" s="1147"/>
      <c r="K11" s="1147"/>
      <c r="L11" s="1147"/>
      <c r="M11" s="1147"/>
      <c r="N11" s="1148"/>
    </row>
    <row r="12" spans="1:14" s="3" customFormat="1" ht="23.25" customHeight="1">
      <c r="A12" s="10"/>
      <c r="B12" s="1089" t="s">
        <v>119</v>
      </c>
      <c r="C12" s="1090"/>
      <c r="D12" s="1091"/>
      <c r="E12" s="1089" t="s">
        <v>120</v>
      </c>
      <c r="F12" s="1090"/>
      <c r="G12" s="1091"/>
      <c r="H12" s="1092" t="s">
        <v>139</v>
      </c>
      <c r="I12" s="1093"/>
      <c r="J12" s="1094"/>
      <c r="K12" s="1096" t="s">
        <v>105</v>
      </c>
      <c r="L12" s="1159"/>
      <c r="M12" s="1159"/>
      <c r="N12" s="1160"/>
    </row>
    <row r="13" spans="1:14" s="3" customFormat="1" ht="24">
      <c r="A13" s="8"/>
      <c r="B13" s="9" t="s">
        <v>421</v>
      </c>
      <c r="C13" s="9" t="s">
        <v>422</v>
      </c>
      <c r="D13" s="9" t="s">
        <v>114</v>
      </c>
      <c r="E13" s="9" t="s">
        <v>421</v>
      </c>
      <c r="F13" s="9" t="s">
        <v>422</v>
      </c>
      <c r="G13" s="9" t="s">
        <v>114</v>
      </c>
      <c r="H13" s="9" t="s">
        <v>421</v>
      </c>
      <c r="I13" s="9" t="s">
        <v>422</v>
      </c>
      <c r="J13" s="9" t="s">
        <v>114</v>
      </c>
      <c r="K13" s="9" t="s">
        <v>421</v>
      </c>
      <c r="L13" s="9" t="s">
        <v>422</v>
      </c>
      <c r="M13" s="9" t="s">
        <v>114</v>
      </c>
      <c r="N13" s="78" t="s">
        <v>105</v>
      </c>
    </row>
    <row r="14" spans="1:15" ht="12.75" customHeight="1">
      <c r="A14" s="79" t="s">
        <v>279</v>
      </c>
      <c r="B14" s="576"/>
      <c r="C14" s="577"/>
      <c r="D14" s="577"/>
      <c r="E14" s="577"/>
      <c r="F14" s="577"/>
      <c r="G14" s="577"/>
      <c r="H14" s="574"/>
      <c r="I14" s="574"/>
      <c r="J14" s="574"/>
      <c r="K14" s="105">
        <f aca="true" t="shared" si="0" ref="K14:M18">H14+E14+B14</f>
        <v>0</v>
      </c>
      <c r="L14" s="105">
        <f t="shared" si="0"/>
        <v>0</v>
      </c>
      <c r="M14" s="105">
        <f t="shared" si="0"/>
        <v>0</v>
      </c>
      <c r="N14" s="105">
        <f>SUM(K14:M14)</f>
        <v>0</v>
      </c>
      <c r="O14" s="156"/>
    </row>
    <row r="15" spans="1:15" ht="12.75" customHeight="1">
      <c r="A15" s="79" t="s">
        <v>278</v>
      </c>
      <c r="B15" s="576"/>
      <c r="C15" s="577"/>
      <c r="D15" s="577"/>
      <c r="E15" s="577"/>
      <c r="F15" s="577"/>
      <c r="G15" s="577"/>
      <c r="H15" s="574"/>
      <c r="I15" s="574"/>
      <c r="J15" s="574"/>
      <c r="K15" s="105">
        <f t="shared" si="0"/>
        <v>0</v>
      </c>
      <c r="L15" s="105">
        <f t="shared" si="0"/>
        <v>0</v>
      </c>
      <c r="M15" s="105">
        <f t="shared" si="0"/>
        <v>0</v>
      </c>
      <c r="N15" s="105">
        <f>SUM(K15:M15)</f>
        <v>0</v>
      </c>
      <c r="O15" s="156"/>
    </row>
    <row r="16" spans="1:15" ht="37.5" customHeight="1">
      <c r="A16" s="79" t="s">
        <v>274</v>
      </c>
      <c r="B16" s="576"/>
      <c r="C16" s="577"/>
      <c r="D16" s="577"/>
      <c r="E16" s="577"/>
      <c r="F16" s="577"/>
      <c r="G16" s="577"/>
      <c r="H16" s="574"/>
      <c r="I16" s="578"/>
      <c r="J16" s="574"/>
      <c r="K16" s="105">
        <f t="shared" si="0"/>
        <v>0</v>
      </c>
      <c r="L16" s="105">
        <f t="shared" si="0"/>
        <v>0</v>
      </c>
      <c r="M16" s="105">
        <f t="shared" si="0"/>
        <v>0</v>
      </c>
      <c r="N16" s="105">
        <f>SUM(K16:M16)</f>
        <v>0</v>
      </c>
      <c r="O16" s="156"/>
    </row>
    <row r="17" spans="1:15" ht="25.5">
      <c r="A17" s="79" t="s">
        <v>272</v>
      </c>
      <c r="B17" s="576"/>
      <c r="C17" s="577"/>
      <c r="D17" s="577"/>
      <c r="E17" s="577"/>
      <c r="F17" s="577"/>
      <c r="G17" s="577"/>
      <c r="H17" s="574"/>
      <c r="I17" s="574"/>
      <c r="J17" s="574"/>
      <c r="K17" s="105">
        <f t="shared" si="0"/>
        <v>0</v>
      </c>
      <c r="L17" s="105">
        <f t="shared" si="0"/>
        <v>0</v>
      </c>
      <c r="M17" s="105">
        <f t="shared" si="0"/>
        <v>0</v>
      </c>
      <c r="N17" s="105">
        <f>SUM(K17:M17)</f>
        <v>0</v>
      </c>
      <c r="O17" s="156"/>
    </row>
    <row r="18" spans="1:15" ht="15.75" customHeight="1">
      <c r="A18" s="80" t="s">
        <v>275</v>
      </c>
      <c r="B18" s="105">
        <f>SUM(B14:B17)</f>
        <v>0</v>
      </c>
      <c r="C18" s="105">
        <f aca="true" t="shared" si="1" ref="C18:J18">SUM(C14:C17)</f>
        <v>0</v>
      </c>
      <c r="D18" s="105">
        <f t="shared" si="1"/>
        <v>0</v>
      </c>
      <c r="E18" s="105">
        <f t="shared" si="1"/>
        <v>0</v>
      </c>
      <c r="F18" s="105">
        <f t="shared" si="1"/>
        <v>0</v>
      </c>
      <c r="G18" s="105">
        <f t="shared" si="1"/>
        <v>0</v>
      </c>
      <c r="H18" s="105">
        <f t="shared" si="1"/>
        <v>0</v>
      </c>
      <c r="I18" s="105">
        <f t="shared" si="1"/>
        <v>0</v>
      </c>
      <c r="J18" s="105">
        <f t="shared" si="1"/>
        <v>0</v>
      </c>
      <c r="K18" s="105">
        <f t="shared" si="0"/>
        <v>0</v>
      </c>
      <c r="L18" s="105">
        <f t="shared" si="0"/>
        <v>0</v>
      </c>
      <c r="M18" s="105">
        <f t="shared" si="0"/>
        <v>0</v>
      </c>
      <c r="N18" s="105">
        <f>SUM(K18:M18)</f>
        <v>0</v>
      </c>
      <c r="O18" s="156"/>
    </row>
    <row r="19" spans="1:14" ht="24" customHeight="1">
      <c r="A19" s="98" t="s">
        <v>674</v>
      </c>
      <c r="B19" s="1134"/>
      <c r="C19" s="1135"/>
      <c r="D19" s="1135"/>
      <c r="E19" s="1135"/>
      <c r="F19" s="1135"/>
      <c r="G19" s="1135"/>
      <c r="H19" s="1135"/>
      <c r="I19" s="1135"/>
      <c r="J19" s="1135"/>
      <c r="K19" s="1135"/>
      <c r="L19" s="1135"/>
      <c r="M19" s="1135"/>
      <c r="N19" s="1157"/>
    </row>
    <row r="20" spans="1:14" ht="24" customHeight="1">
      <c r="A20" s="98" t="s">
        <v>364</v>
      </c>
      <c r="B20" s="1134"/>
      <c r="C20" s="1135"/>
      <c r="D20" s="1135"/>
      <c r="E20" s="1135"/>
      <c r="F20" s="1135"/>
      <c r="G20" s="1135"/>
      <c r="H20" s="1135"/>
      <c r="I20" s="1135"/>
      <c r="J20" s="1135"/>
      <c r="K20" s="1135"/>
      <c r="L20" s="1135"/>
      <c r="M20" s="1135"/>
      <c r="N20" s="1157"/>
    </row>
    <row r="21" spans="1:14" ht="24" customHeight="1">
      <c r="A21" s="98" t="s">
        <v>366</v>
      </c>
      <c r="B21" s="1134"/>
      <c r="C21" s="1135"/>
      <c r="D21" s="1135"/>
      <c r="E21" s="1135"/>
      <c r="F21" s="1135"/>
      <c r="G21" s="1135"/>
      <c r="H21" s="1135"/>
      <c r="I21" s="1135"/>
      <c r="J21" s="1135"/>
      <c r="K21" s="1135"/>
      <c r="L21" s="1135"/>
      <c r="M21" s="1135"/>
      <c r="N21" s="1157"/>
    </row>
    <row r="22" ht="8.25" customHeight="1"/>
    <row r="23" spans="1:14" ht="36.75" customHeight="1">
      <c r="A23" s="1155" t="s">
        <v>101</v>
      </c>
      <c r="B23" s="1156"/>
      <c r="C23" s="1156"/>
      <c r="D23" s="1156"/>
      <c r="E23" s="1156"/>
      <c r="F23" s="1156"/>
      <c r="G23" s="1156"/>
      <c r="H23" s="1156"/>
      <c r="I23" s="1156"/>
      <c r="J23" s="1156"/>
      <c r="K23" s="1156"/>
      <c r="L23" s="1156"/>
      <c r="M23" s="1156"/>
      <c r="N23" s="1156"/>
    </row>
  </sheetData>
  <sheetProtection/>
  <protectedRanges>
    <protectedRange sqref="K19:N21 B18:J21" name="Range3"/>
    <protectedRange sqref="B12:J13" name="Range2"/>
    <protectedRange sqref="B8:N9" name="Range1"/>
    <protectedRange sqref="B17:G17" name="Range3_1"/>
    <protectedRange sqref="B14:G15" name="Range2_1"/>
    <protectedRange sqref="H14:J15" name="Range1_1_1"/>
    <protectedRange sqref="B10" name="Range1_1"/>
  </protectedRanges>
  <mergeCells count="12">
    <mergeCell ref="B12:D12"/>
    <mergeCell ref="C10:G10"/>
    <mergeCell ref="I10:N10"/>
    <mergeCell ref="B20:N20"/>
    <mergeCell ref="B21:N21"/>
    <mergeCell ref="B11:N11"/>
    <mergeCell ref="A3:N3"/>
    <mergeCell ref="A23:N23"/>
    <mergeCell ref="B19:N19"/>
    <mergeCell ref="E12:G12"/>
    <mergeCell ref="H12:J12"/>
    <mergeCell ref="K12:N12"/>
  </mergeCells>
  <conditionalFormatting sqref="K14">
    <cfRule type="cellIs" priority="41" dxfId="0" operator="notEqual" stopIfTrue="1">
      <formula>totalf_5a_1</formula>
    </cfRule>
  </conditionalFormatting>
  <conditionalFormatting sqref="K15">
    <cfRule type="cellIs" priority="42" dxfId="0" operator="notEqual" stopIfTrue="1">
      <formula>totalf_5a_2</formula>
    </cfRule>
  </conditionalFormatting>
  <conditionalFormatting sqref="K16">
    <cfRule type="cellIs" priority="43" dxfId="0" operator="notEqual" stopIfTrue="1">
      <formula>totalf_5a_3</formula>
    </cfRule>
  </conditionalFormatting>
  <conditionalFormatting sqref="K17">
    <cfRule type="cellIs" priority="44" dxfId="0" operator="notEqual" stopIfTrue="1">
      <formula>totalf_5a_4</formula>
    </cfRule>
  </conditionalFormatting>
  <conditionalFormatting sqref="K18">
    <cfRule type="cellIs" priority="45" dxfId="0" operator="notEqual" stopIfTrue="1">
      <formula>totalf_5a_t</formula>
    </cfRule>
  </conditionalFormatting>
  <conditionalFormatting sqref="L14">
    <cfRule type="cellIs" priority="46" dxfId="0" operator="notEqual" stopIfTrue="1">
      <formula>totalm_5a_1</formula>
    </cfRule>
  </conditionalFormatting>
  <conditionalFormatting sqref="L15">
    <cfRule type="cellIs" priority="47" dxfId="0" operator="notEqual" stopIfTrue="1">
      <formula>totalm_5a_2</formula>
    </cfRule>
  </conditionalFormatting>
  <conditionalFormatting sqref="L16">
    <cfRule type="cellIs" priority="48" dxfId="0" operator="notEqual" stopIfTrue="1">
      <formula>totalm_5a_3</formula>
    </cfRule>
  </conditionalFormatting>
  <conditionalFormatting sqref="L17">
    <cfRule type="cellIs" priority="49" dxfId="0" operator="notEqual" stopIfTrue="1">
      <formula>totalm_5a_4</formula>
    </cfRule>
  </conditionalFormatting>
  <conditionalFormatting sqref="L18">
    <cfRule type="cellIs" priority="50" dxfId="0" operator="notEqual" stopIfTrue="1">
      <formula>totalm_5a_t</formula>
    </cfRule>
  </conditionalFormatting>
  <conditionalFormatting sqref="M14">
    <cfRule type="cellIs" priority="51" dxfId="0" operator="notEqual" stopIfTrue="1">
      <formula>totalna_5a_1</formula>
    </cfRule>
  </conditionalFormatting>
  <conditionalFormatting sqref="M15">
    <cfRule type="cellIs" priority="52" dxfId="0" operator="notEqual" stopIfTrue="1">
      <formula>totalna_5a_2</formula>
    </cfRule>
  </conditionalFormatting>
  <conditionalFormatting sqref="M16">
    <cfRule type="cellIs" priority="53" dxfId="0" operator="notEqual" stopIfTrue="1">
      <formula>totalna_5a_3</formula>
    </cfRule>
  </conditionalFormatting>
  <conditionalFormatting sqref="M17">
    <cfRule type="cellIs" priority="54" dxfId="0" operator="notEqual" stopIfTrue="1">
      <formula>totalna_5a_4</formula>
    </cfRule>
  </conditionalFormatting>
  <conditionalFormatting sqref="M18">
    <cfRule type="cellIs" priority="55" dxfId="0" operator="notEqual" stopIfTrue="1">
      <formula>totalna_5a_t</formula>
    </cfRule>
  </conditionalFormatting>
  <conditionalFormatting sqref="N14">
    <cfRule type="cellIs" priority="56" dxfId="0" operator="notEqual" stopIfTrue="1">
      <formula>total_5a_1</formula>
    </cfRule>
  </conditionalFormatting>
  <conditionalFormatting sqref="N15">
    <cfRule type="cellIs" priority="57" dxfId="0" operator="notEqual" stopIfTrue="1">
      <formula>total_5a_2</formula>
    </cfRule>
  </conditionalFormatting>
  <conditionalFormatting sqref="N16">
    <cfRule type="cellIs" priority="58" dxfId="0" operator="notEqual" stopIfTrue="1">
      <formula>total_5a_3</formula>
    </cfRule>
  </conditionalFormatting>
  <conditionalFormatting sqref="N17">
    <cfRule type="cellIs" priority="59" dxfId="0" operator="notEqual" stopIfTrue="1">
      <formula>total_5a_4</formula>
    </cfRule>
  </conditionalFormatting>
  <conditionalFormatting sqref="N18">
    <cfRule type="cellIs" priority="60" dxfId="0" operator="notEqual" stopIfTrue="1">
      <formula>total_5a_t</formula>
    </cfRule>
  </conditionalFormatting>
  <dataValidations count="6">
    <dataValidation type="textLength" operator="equal" showErrorMessage="1" promptTitle="Enter a 2 character state name." prompt="Please enter a two character state abbreviation only." errorTitle="Invalid state name entered." error="Please enter the two character state abbreviation only." sqref="B11:N11">
      <formula1>2</formula1>
    </dataValidation>
    <dataValidation type="custom" allowBlank="1" showErrorMessage="1" promptTitle="CAUTION" prompt="Do not enter, this is an automatically calculated total of Females who are Not Hispanic or Latino." errorTitle="CAUTION" error="Don not enter, this is an automatically calculated total of Females" sqref="B18:J18">
      <formula1>"None"</formula1>
    </dataValidation>
    <dataValidation type="textLength" operator="lessThanOrEqual" allowBlank="1" showErrorMessage="1" promptTitle="Footnote is too long!" prompt="Footnotes cannot be longer than 255 characters, please enter additional footnotes as a &quot;General Footnote&quot; on a separate page." errorTitle="Footnote is too long!" error="The note you are trying to enter is too long for this field (greater than 255 characters). Please use the General Comments sheet for this note!" sqref="B19:N21">
      <formula1>255</formula1>
    </dataValidation>
    <dataValidation type="custom" allowBlank="1" showInputMessage="1" showErrorMessage="1" promptTitle="CAUTION" prompt="If RED, this total is not equal to the Total in Table 5A" errorTitle="CAUTION" error="Do not enter, this is an automatically calculated total." sqref="K14:L18">
      <formula1>"none"</formula1>
    </dataValidation>
    <dataValidation type="custom" allowBlank="1" showInputMessage="1" showErrorMessage="1" promptTitle="CAUTION" prompt="If RED, this total is not equal to the Total in Table 5A" errorTitle="CAUTION" error="Do not enter, this is an automatically calculated total." sqref="M14:N18">
      <formula1>"None"</formula1>
    </dataValidation>
    <dataValidation showErrorMessage="1" promptTitle="Enter a 4 digit year." prompt="Please enter a four digit year between 2006 and 2008 only." errorTitle="Invalid year entered." error="Please enter a four digit year between 2014 and 2016 only." sqref="B10 H10"/>
  </dataValidations>
  <printOptions/>
  <pageMargins left="0.75" right="0.48" top="1" bottom="1" header="0.5" footer="0.5"/>
  <pageSetup fitToHeight="1" fitToWidth="1" horizontalDpi="600" verticalDpi="600" orientation="landscape" scale="95" r:id="rId1"/>
  <headerFooter alignWithMargins="0">
    <oddFooter>&amp;LFY 2017 Uniform Reporting System (URS) Table 5B&amp;RPage &amp;P</oddFooter>
  </headerFooter>
  <colBreaks count="1" manualBreakCount="1">
    <brk id="22" max="65535" man="1"/>
  </colBreaks>
</worksheet>
</file>

<file path=xl/worksheets/sheet11.xml><?xml version="1.0" encoding="utf-8"?>
<worksheet xmlns="http://schemas.openxmlformats.org/spreadsheetml/2006/main" xmlns:r="http://schemas.openxmlformats.org/officeDocument/2006/relationships">
  <sheetPr codeName="Sheet111">
    <pageSetUpPr fitToPage="1"/>
  </sheetPr>
  <dimension ref="A1:J30"/>
  <sheetViews>
    <sheetView zoomScalePageLayoutView="0" workbookViewId="0" topLeftCell="A1">
      <selection activeCell="A1" sqref="A1:H1"/>
    </sheetView>
  </sheetViews>
  <sheetFormatPr defaultColWidth="9.140625" defaultRowHeight="12.75"/>
  <cols>
    <col min="1" max="1" width="24.8515625" style="0" customWidth="1"/>
    <col min="2" max="2" width="13.140625" style="0" customWidth="1"/>
    <col min="3" max="3" width="11.7109375" style="0" customWidth="1"/>
    <col min="4" max="4" width="12.140625" style="0" customWidth="1"/>
    <col min="5" max="5" width="13.28125" style="0" customWidth="1"/>
    <col min="6" max="6" width="13.140625" style="0" customWidth="1"/>
    <col min="7" max="10" width="12.8515625" style="0" customWidth="1"/>
  </cols>
  <sheetData>
    <row r="1" spans="1:10" ht="12.75">
      <c r="A1" s="1172" t="s">
        <v>706</v>
      </c>
      <c r="B1" s="1172"/>
      <c r="C1" s="1172"/>
      <c r="D1" s="1172"/>
      <c r="E1" s="1172"/>
      <c r="F1" s="1172"/>
      <c r="G1" s="1172"/>
      <c r="H1" s="1172"/>
      <c r="I1" s="23"/>
      <c r="J1" s="23"/>
    </row>
    <row r="2" spans="1:8" ht="12.75">
      <c r="A2" s="797"/>
      <c r="B2" s="2"/>
      <c r="C2" s="2"/>
      <c r="D2" s="2"/>
      <c r="E2" s="2"/>
      <c r="F2" s="2"/>
      <c r="G2" s="2"/>
      <c r="H2" s="2"/>
    </row>
    <row r="3" ht="18" customHeight="1">
      <c r="A3" s="153" t="s">
        <v>436</v>
      </c>
    </row>
    <row r="4" spans="1:10" ht="8.25" customHeight="1">
      <c r="A4" s="121"/>
      <c r="B4" s="23"/>
      <c r="C4" s="23"/>
      <c r="D4" s="23"/>
      <c r="E4" s="23"/>
      <c r="F4" s="23"/>
      <c r="G4" s="23"/>
      <c r="H4" s="23"/>
      <c r="I4" s="23"/>
      <c r="J4" s="23"/>
    </row>
    <row r="5" spans="1:10" ht="12.75">
      <c r="A5" s="28" t="s">
        <v>356</v>
      </c>
      <c r="B5" s="120"/>
      <c r="C5" s="121"/>
      <c r="D5" s="121"/>
      <c r="E5" s="121"/>
      <c r="F5" s="121"/>
      <c r="G5" s="121"/>
      <c r="H5" s="121"/>
      <c r="I5" s="23"/>
      <c r="J5" s="23"/>
    </row>
    <row r="6" spans="1:10" ht="12.75">
      <c r="A6" s="4" t="s">
        <v>697</v>
      </c>
      <c r="B6" s="1018" t="s">
        <v>695</v>
      </c>
      <c r="C6" s="1152"/>
      <c r="D6" s="1153"/>
      <c r="E6" s="1018" t="s">
        <v>696</v>
      </c>
      <c r="F6" s="1171"/>
      <c r="G6" s="1171"/>
      <c r="H6" s="1171"/>
      <c r="I6" s="202"/>
      <c r="J6" s="202"/>
    </row>
    <row r="7" spans="1:10" ht="12.75">
      <c r="A7" s="4" t="s">
        <v>608</v>
      </c>
      <c r="B7" s="1173"/>
      <c r="C7" s="1173"/>
      <c r="D7" s="1173"/>
      <c r="E7" s="1173"/>
      <c r="F7" s="1173"/>
      <c r="G7" s="1173"/>
      <c r="H7" s="1173"/>
      <c r="I7" s="202"/>
      <c r="J7" s="202"/>
    </row>
    <row r="8" spans="1:10" ht="48" customHeight="1">
      <c r="A8" s="1174" t="s">
        <v>549</v>
      </c>
      <c r="B8" s="1143" t="s">
        <v>555</v>
      </c>
      <c r="C8" s="1143" t="s">
        <v>556</v>
      </c>
      <c r="D8" s="1143" t="s">
        <v>557</v>
      </c>
      <c r="E8" s="1175" t="s">
        <v>271</v>
      </c>
      <c r="F8" s="1175"/>
      <c r="G8" s="1092" t="s">
        <v>627</v>
      </c>
      <c r="H8" s="1094"/>
      <c r="I8" s="1092" t="s">
        <v>459</v>
      </c>
      <c r="J8" s="1094"/>
    </row>
    <row r="9" spans="1:10" ht="11.25" customHeight="1">
      <c r="A9" s="1145"/>
      <c r="B9" s="1144"/>
      <c r="C9" s="1144"/>
      <c r="D9" s="1144"/>
      <c r="E9" s="61" t="s">
        <v>269</v>
      </c>
      <c r="F9" s="61" t="s">
        <v>270</v>
      </c>
      <c r="G9" s="61" t="s">
        <v>269</v>
      </c>
      <c r="H9" s="61" t="s">
        <v>270</v>
      </c>
      <c r="I9" s="61" t="s">
        <v>269</v>
      </c>
      <c r="J9" s="61" t="s">
        <v>270</v>
      </c>
    </row>
    <row r="10" spans="1:10" ht="12.75">
      <c r="A10" s="89" t="s">
        <v>550</v>
      </c>
      <c r="B10" s="575">
        <f>SUM(B11:B13)</f>
        <v>0</v>
      </c>
      <c r="C10" s="575">
        <f>SUM(C11:C13)</f>
        <v>0</v>
      </c>
      <c r="D10" s="575">
        <f>SUM(D11:D13)</f>
        <v>0</v>
      </c>
      <c r="E10" s="582"/>
      <c r="F10" s="582"/>
      <c r="G10" s="582"/>
      <c r="H10" s="582"/>
      <c r="I10" s="582"/>
      <c r="J10" s="582"/>
    </row>
    <row r="11" spans="1:10" ht="12.75">
      <c r="A11" s="28" t="s">
        <v>551</v>
      </c>
      <c r="B11" s="581"/>
      <c r="C11" s="581"/>
      <c r="D11" s="581"/>
      <c r="E11" s="582"/>
      <c r="F11" s="582"/>
      <c r="G11" s="582"/>
      <c r="H11" s="582"/>
      <c r="I11" s="582"/>
      <c r="J11" s="582"/>
    </row>
    <row r="12" spans="1:10" ht="12.75">
      <c r="A12" s="28" t="s">
        <v>552</v>
      </c>
      <c r="B12" s="582"/>
      <c r="C12" s="582"/>
      <c r="D12" s="582"/>
      <c r="E12" s="582"/>
      <c r="F12" s="582"/>
      <c r="G12" s="582"/>
      <c r="H12" s="582"/>
      <c r="I12" s="582"/>
      <c r="J12" s="582"/>
    </row>
    <row r="13" spans="1:10" ht="12.75">
      <c r="A13" s="28" t="s">
        <v>396</v>
      </c>
      <c r="B13" s="582"/>
      <c r="C13" s="582"/>
      <c r="D13" s="582"/>
      <c r="E13" s="582"/>
      <c r="F13" s="582"/>
      <c r="G13" s="582"/>
      <c r="H13" s="582"/>
      <c r="I13" s="582"/>
      <c r="J13" s="582"/>
    </row>
    <row r="14" spans="1:10" ht="12.75">
      <c r="A14" s="76" t="s">
        <v>553</v>
      </c>
      <c r="B14" s="575">
        <f>SUM(B15:B17)</f>
        <v>0</v>
      </c>
      <c r="C14" s="575">
        <f>SUM(C15:C17)</f>
        <v>0</v>
      </c>
      <c r="D14" s="575">
        <f>SUM(D15:D17)</f>
        <v>0</v>
      </c>
      <c r="E14" s="582"/>
      <c r="F14" s="582"/>
      <c r="G14" s="582"/>
      <c r="H14" s="582"/>
      <c r="I14" s="582"/>
      <c r="J14" s="582"/>
    </row>
    <row r="15" spans="1:10" ht="12.75">
      <c r="A15" s="28" t="s">
        <v>551</v>
      </c>
      <c r="B15" s="581"/>
      <c r="C15" s="581"/>
      <c r="D15" s="581"/>
      <c r="E15" s="582"/>
      <c r="F15" s="582"/>
      <c r="G15" s="582"/>
      <c r="H15" s="582"/>
      <c r="I15" s="582"/>
      <c r="J15" s="582"/>
    </row>
    <row r="16" spans="1:10" ht="12.75">
      <c r="A16" s="28" t="s">
        <v>552</v>
      </c>
      <c r="B16" s="582"/>
      <c r="C16" s="582"/>
      <c r="D16" s="582"/>
      <c r="E16" s="582"/>
      <c r="F16" s="582"/>
      <c r="G16" s="582"/>
      <c r="H16" s="582"/>
      <c r="I16" s="582"/>
      <c r="J16" s="582"/>
    </row>
    <row r="17" spans="1:10" ht="12.75">
      <c r="A17" s="28" t="s">
        <v>396</v>
      </c>
      <c r="B17" s="582"/>
      <c r="C17" s="582"/>
      <c r="D17" s="582"/>
      <c r="E17" s="582"/>
      <c r="F17" s="582"/>
      <c r="G17" s="582"/>
      <c r="H17" s="582"/>
      <c r="I17" s="582"/>
      <c r="J17" s="582"/>
    </row>
    <row r="18" spans="1:10" ht="12.75">
      <c r="A18" s="90" t="s">
        <v>397</v>
      </c>
      <c r="B18" s="575">
        <f>SUM(B19:B21)</f>
        <v>0</v>
      </c>
      <c r="C18" s="575">
        <f>SUM(C19:C21)</f>
        <v>0</v>
      </c>
      <c r="D18" s="575">
        <f>SUM(D19:D21)</f>
        <v>0</v>
      </c>
      <c r="E18" s="582"/>
      <c r="F18" s="582"/>
      <c r="G18" s="582"/>
      <c r="H18" s="582"/>
      <c r="I18" s="582"/>
      <c r="J18" s="582"/>
    </row>
    <row r="19" spans="1:10" ht="12.75">
      <c r="A19" s="28" t="s">
        <v>551</v>
      </c>
      <c r="B19" s="581"/>
      <c r="C19" s="581"/>
      <c r="D19" s="581"/>
      <c r="E19" s="582"/>
      <c r="F19" s="582"/>
      <c r="G19" s="582"/>
      <c r="H19" s="582"/>
      <c r="I19" s="582"/>
      <c r="J19" s="582"/>
    </row>
    <row r="20" spans="1:10" ht="12.75">
      <c r="A20" s="417" t="s">
        <v>552</v>
      </c>
      <c r="B20" s="582"/>
      <c r="C20" s="582"/>
      <c r="D20" s="582"/>
      <c r="E20" s="582"/>
      <c r="F20" s="582"/>
      <c r="G20" s="582"/>
      <c r="H20" s="582"/>
      <c r="I20" s="582"/>
      <c r="J20" s="582"/>
    </row>
    <row r="21" spans="1:10" ht="12.75">
      <c r="A21" s="417" t="s">
        <v>396</v>
      </c>
      <c r="B21" s="582"/>
      <c r="C21" s="582"/>
      <c r="D21" s="582"/>
      <c r="E21" s="582"/>
      <c r="F21" s="582"/>
      <c r="G21" s="582"/>
      <c r="H21" s="582"/>
      <c r="I21" s="582"/>
      <c r="J21" s="582"/>
    </row>
    <row r="22" spans="1:10" ht="12.75">
      <c r="A22" s="76" t="s">
        <v>554</v>
      </c>
      <c r="B22" s="575">
        <f>SUM(B23:B25)</f>
        <v>0</v>
      </c>
      <c r="C22" s="575">
        <f>SUM(C23:C25)</f>
        <v>0</v>
      </c>
      <c r="D22" s="1162"/>
      <c r="E22" s="1163"/>
      <c r="F22" s="1163"/>
      <c r="G22" s="1163"/>
      <c r="H22" s="1164"/>
      <c r="I22" s="583"/>
      <c r="J22" s="583"/>
    </row>
    <row r="23" spans="1:10" ht="12.75">
      <c r="A23" s="28" t="s">
        <v>551</v>
      </c>
      <c r="B23" s="581"/>
      <c r="C23" s="581"/>
      <c r="D23" s="1165"/>
      <c r="E23" s="1166"/>
      <c r="F23" s="1166"/>
      <c r="G23" s="1166"/>
      <c r="H23" s="1167"/>
      <c r="I23" s="583"/>
      <c r="J23" s="583"/>
    </row>
    <row r="24" spans="1:10" ht="12.75">
      <c r="A24" s="28" t="s">
        <v>552</v>
      </c>
      <c r="B24" s="582"/>
      <c r="C24" s="582"/>
      <c r="D24" s="1165"/>
      <c r="E24" s="1166"/>
      <c r="F24" s="1166"/>
      <c r="G24" s="1166"/>
      <c r="H24" s="1167"/>
      <c r="I24" s="583"/>
      <c r="J24" s="583"/>
    </row>
    <row r="25" spans="1:10" ht="12.75">
      <c r="A25" s="28" t="s">
        <v>396</v>
      </c>
      <c r="B25" s="582"/>
      <c r="C25" s="582"/>
      <c r="D25" s="1168"/>
      <c r="E25" s="1169"/>
      <c r="F25" s="1169"/>
      <c r="G25" s="1169"/>
      <c r="H25" s="1170"/>
      <c r="I25" s="583"/>
      <c r="J25" s="583"/>
    </row>
    <row r="26" spans="1:10" ht="24" customHeight="1">
      <c r="A26" s="98" t="s">
        <v>367</v>
      </c>
      <c r="B26" s="1161"/>
      <c r="C26" s="1161"/>
      <c r="D26" s="1161"/>
      <c r="E26" s="1161"/>
      <c r="F26" s="1161"/>
      <c r="G26" s="1161"/>
      <c r="H26" s="1161"/>
      <c r="I26" s="70"/>
      <c r="J26" s="70"/>
    </row>
    <row r="27" spans="1:10" ht="24" customHeight="1">
      <c r="A27" s="98" t="s">
        <v>368</v>
      </c>
      <c r="B27" s="1161"/>
      <c r="C27" s="1161"/>
      <c r="D27" s="1161"/>
      <c r="E27" s="1161"/>
      <c r="F27" s="1161"/>
      <c r="G27" s="1161"/>
      <c r="H27" s="1161"/>
      <c r="I27" s="70"/>
      <c r="J27" s="70"/>
    </row>
    <row r="28" spans="1:10" ht="24" customHeight="1">
      <c r="A28" s="98" t="s">
        <v>370</v>
      </c>
      <c r="B28" s="1161"/>
      <c r="C28" s="1161"/>
      <c r="D28" s="1161"/>
      <c r="E28" s="1161"/>
      <c r="F28" s="1161"/>
      <c r="G28" s="1161"/>
      <c r="H28" s="1161"/>
      <c r="I28" s="70"/>
      <c r="J28" s="70"/>
    </row>
    <row r="29" spans="1:10" ht="24" customHeight="1">
      <c r="A29" s="98" t="s">
        <v>369</v>
      </c>
      <c r="B29" s="1161"/>
      <c r="C29" s="1161"/>
      <c r="D29" s="1161"/>
      <c r="E29" s="1161"/>
      <c r="F29" s="1161"/>
      <c r="G29" s="1161"/>
      <c r="H29" s="1161"/>
      <c r="I29" s="70"/>
      <c r="J29" s="70"/>
    </row>
    <row r="30" spans="1:10" ht="24" customHeight="1">
      <c r="A30" s="98" t="s">
        <v>366</v>
      </c>
      <c r="B30" s="1134"/>
      <c r="C30" s="1135"/>
      <c r="D30" s="1135"/>
      <c r="E30" s="1135"/>
      <c r="F30" s="1135"/>
      <c r="G30" s="1135"/>
      <c r="H30" s="1157"/>
      <c r="I30" s="70"/>
      <c r="J30" s="70"/>
    </row>
    <row r="31" ht="8.25" customHeight="1"/>
  </sheetData>
  <sheetProtection/>
  <protectedRanges>
    <protectedRange sqref="I24:J28 D24:H30 B26:C30" name="Range6"/>
    <protectedRange sqref="C22" name="Range5"/>
    <protectedRange sqref="I18:J18 B14:J14" name="Range3"/>
    <protectedRange sqref="B9:J10" name="Range2"/>
    <protectedRange sqref="B4:J5" name="Range1"/>
    <protectedRange sqref="E13:J13" name="Range3_1"/>
    <protectedRange sqref="E11:J11" name="Range2_1"/>
    <protectedRange sqref="B17:J17 B25:C25 B21:D21 B13:D13" name="Range4_1"/>
    <protectedRange sqref="B15:J15 B23:C23 B19:D19 B11:D11" name="Range3_2"/>
    <protectedRange sqref="E21:J21" name="Range4_2"/>
  </protectedRanges>
  <mergeCells count="17">
    <mergeCell ref="F6:H6"/>
    <mergeCell ref="C6:D6"/>
    <mergeCell ref="B30:H30"/>
    <mergeCell ref="A1:H1"/>
    <mergeCell ref="B7:H7"/>
    <mergeCell ref="A8:A9"/>
    <mergeCell ref="G8:H8"/>
    <mergeCell ref="B26:H26"/>
    <mergeCell ref="E8:F8"/>
    <mergeCell ref="B8:B9"/>
    <mergeCell ref="C8:C9"/>
    <mergeCell ref="I8:J8"/>
    <mergeCell ref="B27:H27"/>
    <mergeCell ref="B28:H28"/>
    <mergeCell ref="B29:H29"/>
    <mergeCell ref="D8:D9"/>
    <mergeCell ref="D22:H25"/>
  </mergeCells>
  <conditionalFormatting sqref="B10">
    <cfRule type="cellIs" priority="4" dxfId="0" operator="greaterThan" stopIfTrue="1">
      <formula>total_3_2</formula>
    </cfRule>
  </conditionalFormatting>
  <conditionalFormatting sqref="B14">
    <cfRule type="cellIs" priority="5" dxfId="0" operator="greaterThan" stopIfTrue="1">
      <formula>total_3_3</formula>
    </cfRule>
  </conditionalFormatting>
  <conditionalFormatting sqref="B18">
    <cfRule type="cellIs" priority="6" dxfId="0" operator="greaterThan" stopIfTrue="1">
      <formula>total_3_4</formula>
    </cfRule>
  </conditionalFormatting>
  <conditionalFormatting sqref="B22">
    <cfRule type="cellIs" priority="7" dxfId="0" operator="greaterThan" stopIfTrue="1">
      <formula>total_3_1</formula>
    </cfRule>
  </conditionalFormatting>
  <dataValidations count="17">
    <dataValidation type="custom" allowBlank="1" showInputMessage="1" showErrorMessage="1" promptTitle="WARNING!" prompt="Please do not enter data in this cell." errorTitle="WARNING!" error="Please do not enter any data in these cells!" sqref="D22">
      <formula1>"None"</formula1>
    </dataValidation>
    <dataValidation type="whole" showInputMessage="1" showErrorMessage="1" promptTitle="Enter a 4 digit year." prompt="Please enter a four digit year between 2004 and 2006 only." errorTitle="Invalid year entered." error="Please enter a four digit year between 2004 and 2006 only." sqref="I6:J6">
      <formula1>2004</formula1>
      <formula2>2006</formula2>
    </dataValidation>
    <dataValidation type="textLength" operator="equal" showInputMessage="1" showErrorMessage="1" promptTitle="Enter a 2 character state name." prompt="Please enter a two character state abbreviation only." errorTitle="Invalid state name entered." error="Please enter a two character state abbreviation only." sqref="I7:J7">
      <formula1>2</formula1>
    </dataValidation>
    <dataValidation type="textLength" operator="lessThanOrEqual" allowBlank="1" showInputMessage="1" showErrorMessage="1" promptTitle="Footnote length is limited." prompt="Footnotes cannot be longer than 255 characters, please enter additional footnotes as a &quot;General Footnote&quot; on a separate page." errorTitle="Footnote text is too long." error="Footnotes cannot be longer than 255 characters, please enter additional footnotes as a &quot;General Footnote&quot; on a separate page." sqref="I26:J30">
      <formula1>255</formula1>
    </dataValidation>
    <dataValidation type="custom" allowBlank="1" showErrorMessage="1" promptTitle="CAUTION" prompt="This is a calculated Total of Persons Served at the Beginning of Year in State Hospitals." errorTitle="CAUTION" error="Do not enter, this is an automatically calculated total!" sqref="C10">
      <formula1>"none"</formula1>
    </dataValidation>
    <dataValidation type="custom" allowBlank="1" showErrorMessage="1" promptTitle="CAUTION" prompt="This is a calculated Total of Persons Served at the Beginning of Year in Other Psychiatric Inpatient Settings" errorTitle="CAUTION" error="Do not enter, this is an automatically calculated total!" sqref="C14">
      <formula1>"none"</formula1>
    </dataValidation>
    <dataValidation type="custom" allowBlank="1" showErrorMessage="1" promptTitle="CAUTION" prompt="This is a calculated Total of Admissions During the Year in Community Programs" errorTitle="CAUTION" error="Do not enter, this is an automatically calculated total!" sqref="C22">
      <formula1>"none"</formula1>
    </dataValidation>
    <dataValidation type="custom" allowBlank="1" showErrorMessage="1" promptTitle="CAUTION" prompt="This is a calculated Total of Persons served at the beginning of year in Residential Treatment centers." errorTitle="CAUTION" error="Do not enter, this is an automatically calculated total!" sqref="C18">
      <formula1>"None"</formula1>
    </dataValidation>
    <dataValidation type="textLength" operator="lessThanOrEqual" allowBlank="1" showErrorMessage="1" promptTitle="Footnote is too long!" prompt="Footnotes cannot be longer than 255 characters, please enter additional footnotes as a &quot;General Footnote&quot; on a separate page." errorTitle="Footnote is too long!" error="The note you are trying to enter is too long for this field (greater than 255 characters). Please use the General Comments sheet for this note!" sqref="B26:H30">
      <formula1>255</formula1>
    </dataValidation>
    <dataValidation type="textLength" operator="equal" showErrorMessage="1" promptTitle="Enter a 2 character state name." prompt="Please enter a two character state abbreviation only." errorTitle="Invalid state name entered." error="Please enter the two character state abbreviation only." sqref="B7:H7">
      <formula1>2</formula1>
    </dataValidation>
    <dataValidation type="custom" allowBlank="1" promptTitle="CAUTION" prompt="If RED, This total is greater than the sum of Total Served and Admissions during the Year" errorTitle="CAUTION" error="Do not enter, this is an automatically calculated total!" sqref="D10">
      <formula1>"none"</formula1>
    </dataValidation>
    <dataValidation type="custom" allowBlank="1" promptTitle="CAUTION" prompt="If RED, This total is greater than the sum of Total served and Admissions during the Year" errorTitle="CAUTION" error="Do not enter, this is an automatically calculated total!" sqref="D14">
      <formula1>"none"</formula1>
    </dataValidation>
    <dataValidation type="custom" allowBlank="1" showInputMessage="1" showErrorMessage="1" promptTitle="CAUTION" prompt="if RED, this total is greater than the Total in Table 3" errorTitle="CAUTION" error="Do not enter, this is an automatically calculated total!" sqref="B10">
      <formula1>"none"</formula1>
    </dataValidation>
    <dataValidation type="custom" allowBlank="1" showInputMessage="1" showErrorMessage="1" promptTitle="CAUTION" prompt="if RED, this total is greater than the Total in Table3" errorTitle="CAUTION" error="Do not enter, this is an automatically calculated total!" sqref="B14">
      <formula1>"none"</formula1>
    </dataValidation>
    <dataValidation type="custom" allowBlank="1" showInputMessage="1" showErrorMessage="1" promptTitle="CAUTION" prompt="If RED, this total is greater than the Total in Table3" errorTitle="CAUTION" error="Do not enter, this is an automatically calculated total!" sqref="B22">
      <formula1>"None"</formula1>
    </dataValidation>
    <dataValidation type="custom" allowBlank="1" promptTitle="CAUTION" prompt="if RED, this total is greater than the sum of total served and admissions during the year" errorTitle="CAUTION" error="Do not enter, this is an automatically calculated total!" sqref="D18">
      <formula1>"None"</formula1>
    </dataValidation>
    <dataValidation type="custom" allowBlank="1" showInputMessage="1" showErrorMessage="1" promptTitle="CAUTION" prompt="If RED, this total is greater than the Total in Table3" errorTitle="CAUTION" error="Do not enter, this is an automatically calculated total!" sqref="B18">
      <formula1>"None"</formula1>
    </dataValidation>
  </dataValidations>
  <printOptions/>
  <pageMargins left="0.75" right="0.75" top="1" bottom="1" header="0.5" footer="0.5"/>
  <pageSetup cellComments="asDisplayed" fitToHeight="1" fitToWidth="1" horizontalDpi="600" verticalDpi="600" orientation="landscape" scale="88" r:id="rId1"/>
  <headerFooter alignWithMargins="0">
    <oddFooter>&amp;LFY 2017 Uniform Reporting System (URS) Table 6&amp;RPage &amp;P</oddFooter>
  </headerFooter>
  <colBreaks count="1" manualBreakCount="1">
    <brk id="10" max="65535" man="1"/>
  </colBreaks>
</worksheet>
</file>

<file path=xl/worksheets/sheet12.xml><?xml version="1.0" encoding="utf-8"?>
<worksheet xmlns="http://schemas.openxmlformats.org/spreadsheetml/2006/main" xmlns:r="http://schemas.openxmlformats.org/officeDocument/2006/relationships">
  <sheetPr codeName="Sheet12"/>
  <dimension ref="A1:H20"/>
  <sheetViews>
    <sheetView zoomScalePageLayoutView="0" workbookViewId="0" topLeftCell="A1">
      <selection activeCell="A1" sqref="A1"/>
    </sheetView>
  </sheetViews>
  <sheetFormatPr defaultColWidth="9.140625" defaultRowHeight="12.75"/>
  <cols>
    <col min="1" max="1" width="24.140625" style="0" customWidth="1"/>
    <col min="2" max="8" width="15.140625" style="0" customWidth="1"/>
  </cols>
  <sheetData>
    <row r="1" ht="12.75">
      <c r="A1" s="954" t="s">
        <v>769</v>
      </c>
    </row>
    <row r="3" spans="1:8" ht="12.75">
      <c r="A3" s="1180" t="s">
        <v>770</v>
      </c>
      <c r="B3" s="1180"/>
      <c r="C3" s="1180"/>
      <c r="D3" s="1180"/>
      <c r="E3" s="1180"/>
      <c r="F3" s="1180"/>
      <c r="G3" s="1180"/>
      <c r="H3" s="1180"/>
    </row>
    <row r="4" spans="1:8" ht="12.75">
      <c r="A4" s="956"/>
      <c r="B4" s="957"/>
      <c r="C4" s="957"/>
      <c r="D4" s="957"/>
      <c r="E4" s="957"/>
      <c r="F4" s="957"/>
      <c r="G4" s="957"/>
      <c r="H4" s="957"/>
    </row>
    <row r="5" spans="1:8" ht="18">
      <c r="A5" s="964" t="s">
        <v>436</v>
      </c>
      <c r="B5" s="963"/>
      <c r="C5" s="963"/>
      <c r="D5" s="963"/>
      <c r="E5" s="963"/>
      <c r="F5" s="963"/>
      <c r="G5" s="963"/>
      <c r="H5" s="963"/>
    </row>
    <row r="6" spans="1:8" ht="18">
      <c r="A6" s="964"/>
      <c r="B6" s="963"/>
      <c r="C6" s="963"/>
      <c r="D6" s="963"/>
      <c r="E6" s="963"/>
      <c r="F6" s="963"/>
      <c r="G6" s="963"/>
      <c r="H6" s="963"/>
    </row>
    <row r="7" spans="1:8" ht="12.75">
      <c r="A7" s="958" t="s">
        <v>358</v>
      </c>
      <c r="B7" s="955"/>
      <c r="C7" s="959"/>
      <c r="D7" s="959"/>
      <c r="E7" s="959"/>
      <c r="F7" s="959"/>
      <c r="G7" s="959"/>
      <c r="H7" s="959"/>
    </row>
    <row r="8" spans="1:8" ht="12.75">
      <c r="A8" s="960" t="s">
        <v>697</v>
      </c>
      <c r="B8" s="965" t="s">
        <v>695</v>
      </c>
      <c r="C8" s="1176"/>
      <c r="D8" s="1177"/>
      <c r="E8" s="965" t="s">
        <v>696</v>
      </c>
      <c r="F8" s="1176"/>
      <c r="G8" s="1178"/>
      <c r="H8" s="1177"/>
    </row>
    <row r="9" spans="1:8" ht="12.75">
      <c r="A9" s="960" t="s">
        <v>608</v>
      </c>
      <c r="B9" s="1181"/>
      <c r="C9" s="1181"/>
      <c r="D9" s="1181"/>
      <c r="E9" s="1181"/>
      <c r="F9" s="1181"/>
      <c r="G9" s="1181"/>
      <c r="H9" s="1181"/>
    </row>
    <row r="10" spans="1:8" ht="60">
      <c r="A10" s="961" t="s">
        <v>732</v>
      </c>
      <c r="B10" s="962" t="s">
        <v>771</v>
      </c>
      <c r="C10" s="962" t="s">
        <v>772</v>
      </c>
      <c r="D10" s="962" t="s">
        <v>773</v>
      </c>
      <c r="E10" s="962" t="s">
        <v>774</v>
      </c>
      <c r="F10" s="962" t="s">
        <v>775</v>
      </c>
      <c r="G10" s="962" t="s">
        <v>129</v>
      </c>
      <c r="H10" s="962" t="s">
        <v>105</v>
      </c>
    </row>
    <row r="11" spans="1:8" ht="12.75">
      <c r="A11" s="968" t="s">
        <v>776</v>
      </c>
      <c r="B11" s="1037"/>
      <c r="C11" s="1037"/>
      <c r="D11" s="1037"/>
      <c r="E11" s="1037"/>
      <c r="F11" s="1037"/>
      <c r="G11" s="1037"/>
      <c r="H11" s="966">
        <f>+SUM(B11:G11)</f>
        <v>0</v>
      </c>
    </row>
    <row r="12" spans="1:8" ht="38.25">
      <c r="A12" s="968" t="s">
        <v>777</v>
      </c>
      <c r="B12" s="1037"/>
      <c r="C12" s="1037"/>
      <c r="D12" s="1037"/>
      <c r="E12" s="1037"/>
      <c r="F12" s="1037"/>
      <c r="G12" s="1037"/>
      <c r="H12" s="966">
        <f aca="true" t="shared" si="0" ref="H12:H17">+SUM(B12:G12)</f>
        <v>0</v>
      </c>
    </row>
    <row r="13" spans="1:8" ht="12.75">
      <c r="A13" s="968" t="s">
        <v>138</v>
      </c>
      <c r="B13" s="1038"/>
      <c r="C13" s="1037"/>
      <c r="D13" s="1037"/>
      <c r="E13" s="1037"/>
      <c r="F13" s="1037"/>
      <c r="G13" s="1037"/>
      <c r="H13" s="966">
        <f t="shared" si="0"/>
        <v>0</v>
      </c>
    </row>
    <row r="14" spans="1:8" ht="12.75">
      <c r="A14" s="968" t="s">
        <v>778</v>
      </c>
      <c r="B14" s="1037"/>
      <c r="C14" s="1037"/>
      <c r="D14" s="1037"/>
      <c r="E14" s="1037"/>
      <c r="F14" s="1037"/>
      <c r="G14" s="1037"/>
      <c r="H14" s="966">
        <f t="shared" si="0"/>
        <v>0</v>
      </c>
    </row>
    <row r="15" spans="1:8" ht="25.5">
      <c r="A15" s="968" t="s">
        <v>779</v>
      </c>
      <c r="B15" s="1037"/>
      <c r="C15" s="1037"/>
      <c r="D15" s="1037"/>
      <c r="E15" s="1037"/>
      <c r="F15" s="1037"/>
      <c r="G15" s="1037"/>
      <c r="H15" s="966">
        <f t="shared" si="0"/>
        <v>0</v>
      </c>
    </row>
    <row r="16" spans="1:8" ht="25.5">
      <c r="A16" s="968" t="s">
        <v>780</v>
      </c>
      <c r="B16" s="1037"/>
      <c r="C16" s="1037"/>
      <c r="D16" s="1037"/>
      <c r="E16" s="1037"/>
      <c r="F16" s="1037"/>
      <c r="G16" s="1037"/>
      <c r="H16" s="966">
        <f t="shared" si="0"/>
        <v>0</v>
      </c>
    </row>
    <row r="17" spans="1:8" ht="12.75">
      <c r="A17" s="967" t="s">
        <v>105</v>
      </c>
      <c r="B17" s="966">
        <f>+SUM(B11:B12,B14:B16)</f>
        <v>0</v>
      </c>
      <c r="C17" s="966">
        <f>+SUM(C11:C16)</f>
        <v>0</v>
      </c>
      <c r="D17" s="966">
        <f>+SUM(D11:D16)</f>
        <v>0</v>
      </c>
      <c r="E17" s="966">
        <f>+SUM(E11:E16)</f>
        <v>0</v>
      </c>
      <c r="F17" s="966">
        <f>+SUM(F11:F16)</f>
        <v>0</v>
      </c>
      <c r="G17" s="966">
        <f>+SUM(G11:G16)</f>
        <v>0</v>
      </c>
      <c r="H17" s="966">
        <f t="shared" si="0"/>
        <v>0</v>
      </c>
    </row>
    <row r="19" spans="1:8" ht="30.75" customHeight="1">
      <c r="A19" s="1179" t="s">
        <v>781</v>
      </c>
      <c r="B19" s="1179"/>
      <c r="C19" s="1179"/>
      <c r="D19" s="1179"/>
      <c r="E19" s="1179"/>
      <c r="F19" s="1179"/>
      <c r="G19" s="1179"/>
      <c r="H19" s="1179"/>
    </row>
    <row r="20" spans="1:8" ht="30.75" customHeight="1">
      <c r="A20" s="1179" t="s">
        <v>782</v>
      </c>
      <c r="B20" s="1179"/>
      <c r="C20" s="1179"/>
      <c r="D20" s="1179"/>
      <c r="E20" s="1179"/>
      <c r="F20" s="1179"/>
      <c r="G20" s="1179"/>
      <c r="H20" s="1179"/>
    </row>
  </sheetData>
  <sheetProtection/>
  <mergeCells count="6">
    <mergeCell ref="C8:D8"/>
    <mergeCell ref="F8:H8"/>
    <mergeCell ref="A19:H19"/>
    <mergeCell ref="A20:H20"/>
    <mergeCell ref="A3:H3"/>
    <mergeCell ref="B9:H9"/>
  </mergeCells>
  <dataValidations count="4">
    <dataValidation type="textLength" operator="equal" allowBlank="1" showInputMessage="1" showErrorMessage="1" errorTitle="Invalid state name entered" error="Please enter the two character state abbreviation only." sqref="B9:H9">
      <formula1>2</formula1>
    </dataValidation>
    <dataValidation type="custom" allowBlank="1" showInputMessage="1" showErrorMessage="1" errorTitle="Caution!" error="Do not enter, this is an automatically calculated total!" sqref="B17:G17 H11 H13:H16">
      <formula1>"none"</formula1>
    </dataValidation>
    <dataValidation type="custom" allowBlank="1" showInputMessage="1" showErrorMessage="1" sqref="H17">
      <formula1>"none"</formula1>
    </dataValidation>
    <dataValidation type="custom" allowBlank="1" showErrorMessage="1" errorTitle="Caution!" error="Do not enter, this is an automatically calculated total!" sqref="H12">
      <formula1>"none"</formula1>
    </dataValidation>
  </dataValidations>
  <printOptions/>
  <pageMargins left="0.7" right="0.7" top="0.75" bottom="0.75" header="0.3" footer="0.3"/>
  <pageSetup horizontalDpi="1200" verticalDpi="1200" orientation="portrait" r:id="rId1"/>
  <headerFooter>
    <oddFooter>&amp;LFY 2017 Uniform Reporting System (URS) Table 7&amp;RPage &amp;P</oddFooter>
  </headerFooter>
</worksheet>
</file>

<file path=xl/worksheets/sheet13.xml><?xml version="1.0" encoding="utf-8"?>
<worksheet xmlns="http://schemas.openxmlformats.org/spreadsheetml/2006/main" xmlns:r="http://schemas.openxmlformats.org/officeDocument/2006/relationships">
  <sheetPr codeName="Sheet13"/>
  <dimension ref="A1:H19"/>
  <sheetViews>
    <sheetView zoomScalePageLayoutView="0" workbookViewId="0" topLeftCell="A1">
      <selection activeCell="A1" sqref="A1"/>
    </sheetView>
  </sheetViews>
  <sheetFormatPr defaultColWidth="9.140625" defaultRowHeight="12.75"/>
  <cols>
    <col min="1" max="1" width="24.140625" style="0" customWidth="1"/>
    <col min="2" max="8" width="15.140625" style="0" customWidth="1"/>
  </cols>
  <sheetData>
    <row r="1" ht="12.75">
      <c r="A1" s="954" t="s">
        <v>783</v>
      </c>
    </row>
    <row r="3" spans="1:8" ht="12.75">
      <c r="A3" s="1180" t="s">
        <v>784</v>
      </c>
      <c r="B3" s="1180"/>
      <c r="C3" s="1180"/>
      <c r="D3" s="1180"/>
      <c r="E3" s="1180"/>
      <c r="F3" s="1180"/>
      <c r="G3" s="1180"/>
      <c r="H3" s="1180"/>
    </row>
    <row r="4" spans="1:8" ht="12.75">
      <c r="A4" s="956"/>
      <c r="B4" s="957"/>
      <c r="C4" s="957"/>
      <c r="D4" s="957"/>
      <c r="E4" s="957"/>
      <c r="F4" s="957"/>
      <c r="G4" s="957"/>
      <c r="H4" s="957"/>
    </row>
    <row r="5" spans="1:8" ht="18">
      <c r="A5" s="964" t="s">
        <v>436</v>
      </c>
      <c r="B5" s="963"/>
      <c r="C5" s="963"/>
      <c r="D5" s="963"/>
      <c r="E5" s="963"/>
      <c r="F5" s="963"/>
      <c r="G5" s="963"/>
      <c r="H5" s="963"/>
    </row>
    <row r="6" spans="1:8" ht="18">
      <c r="A6" s="964"/>
      <c r="B6" s="963"/>
      <c r="C6" s="963"/>
      <c r="D6" s="963"/>
      <c r="E6" s="963"/>
      <c r="F6" s="963"/>
      <c r="G6" s="963"/>
      <c r="H6" s="963"/>
    </row>
    <row r="7" spans="1:8" ht="12.75">
      <c r="A7" s="958" t="s">
        <v>812</v>
      </c>
      <c r="B7" s="955"/>
      <c r="C7" s="959"/>
      <c r="D7" s="959"/>
      <c r="E7" s="959"/>
      <c r="F7" s="959"/>
      <c r="G7" s="959"/>
      <c r="H7" s="959"/>
    </row>
    <row r="8" spans="1:8" ht="12.75">
      <c r="A8" s="960" t="s">
        <v>697</v>
      </c>
      <c r="B8" s="965" t="s">
        <v>695</v>
      </c>
      <c r="C8" s="1176"/>
      <c r="D8" s="1177"/>
      <c r="E8" s="965" t="s">
        <v>696</v>
      </c>
      <c r="F8" s="1176"/>
      <c r="G8" s="1178"/>
      <c r="H8" s="1177"/>
    </row>
    <row r="9" spans="1:8" ht="12.75">
      <c r="A9" s="960" t="s">
        <v>608</v>
      </c>
      <c r="B9" s="1181"/>
      <c r="C9" s="1181"/>
      <c r="D9" s="1181"/>
      <c r="E9" s="1181"/>
      <c r="F9" s="1181"/>
      <c r="G9" s="1181"/>
      <c r="H9" s="1181"/>
    </row>
    <row r="10" spans="1:8" ht="60">
      <c r="A10" s="961" t="s">
        <v>732</v>
      </c>
      <c r="B10" s="962" t="s">
        <v>771</v>
      </c>
      <c r="C10" s="962" t="s">
        <v>772</v>
      </c>
      <c r="D10" s="962" t="s">
        <v>773</v>
      </c>
      <c r="E10" s="962" t="s">
        <v>774</v>
      </c>
      <c r="F10" s="962" t="s">
        <v>775</v>
      </c>
      <c r="G10" s="962" t="s">
        <v>129</v>
      </c>
      <c r="H10" s="962" t="s">
        <v>105</v>
      </c>
    </row>
    <row r="11" spans="1:8" ht="38.25">
      <c r="A11" s="968" t="s">
        <v>785</v>
      </c>
      <c r="B11" s="1037"/>
      <c r="C11" s="1037"/>
      <c r="D11" s="1037"/>
      <c r="E11" s="1037"/>
      <c r="F11" s="1037"/>
      <c r="G11" s="1037"/>
      <c r="H11" s="966">
        <f aca="true" t="shared" si="0" ref="H11:H17">+SUM(B11:G11)</f>
        <v>0</v>
      </c>
    </row>
    <row r="12" spans="1:8" ht="12.75">
      <c r="A12" s="968" t="s">
        <v>806</v>
      </c>
      <c r="B12" s="1037"/>
      <c r="C12" s="1037"/>
      <c r="D12" s="1037"/>
      <c r="E12" s="1037"/>
      <c r="F12" s="1037"/>
      <c r="G12" s="1037"/>
      <c r="H12" s="966">
        <f t="shared" si="0"/>
        <v>0</v>
      </c>
    </row>
    <row r="13" spans="1:8" ht="25.5">
      <c r="A13" s="968" t="s">
        <v>807</v>
      </c>
      <c r="B13" s="1037"/>
      <c r="C13" s="1037"/>
      <c r="D13" s="1037"/>
      <c r="E13" s="1037"/>
      <c r="F13" s="1037"/>
      <c r="G13" s="1037"/>
      <c r="H13" s="966">
        <f t="shared" si="0"/>
        <v>0</v>
      </c>
    </row>
    <row r="14" spans="1:8" ht="51">
      <c r="A14" s="968" t="s">
        <v>786</v>
      </c>
      <c r="B14" s="1037"/>
      <c r="C14" s="1037"/>
      <c r="D14" s="1037"/>
      <c r="E14" s="1037"/>
      <c r="F14" s="1037"/>
      <c r="G14" s="1037"/>
      <c r="H14" s="966">
        <f t="shared" si="0"/>
        <v>0</v>
      </c>
    </row>
    <row r="15" spans="1:8" ht="12.75">
      <c r="A15" s="968" t="s">
        <v>808</v>
      </c>
      <c r="B15" s="1037"/>
      <c r="C15" s="1037"/>
      <c r="D15" s="1037"/>
      <c r="E15" s="1037"/>
      <c r="F15" s="1037"/>
      <c r="G15" s="1037"/>
      <c r="H15" s="966">
        <f t="shared" si="0"/>
        <v>0</v>
      </c>
    </row>
    <row r="16" spans="1:8" ht="12.75">
      <c r="A16" s="968" t="s">
        <v>809</v>
      </c>
      <c r="B16" s="1037"/>
      <c r="C16" s="1037"/>
      <c r="D16" s="1037"/>
      <c r="E16" s="1037"/>
      <c r="F16" s="1037"/>
      <c r="G16" s="1037"/>
      <c r="H16" s="966">
        <f t="shared" si="0"/>
        <v>0</v>
      </c>
    </row>
    <row r="17" spans="1:8" ht="12.75">
      <c r="A17" s="967" t="s">
        <v>105</v>
      </c>
      <c r="B17" s="966">
        <f aca="true" t="shared" si="1" ref="B17:G17">+SUM(B11:B16)</f>
        <v>0</v>
      </c>
      <c r="C17" s="966">
        <f t="shared" si="1"/>
        <v>0</v>
      </c>
      <c r="D17" s="966">
        <f t="shared" si="1"/>
        <v>0</v>
      </c>
      <c r="E17" s="966">
        <f t="shared" si="1"/>
        <v>0</v>
      </c>
      <c r="F17" s="966">
        <f t="shared" si="1"/>
        <v>0</v>
      </c>
      <c r="G17" s="966">
        <f t="shared" si="1"/>
        <v>0</v>
      </c>
      <c r="H17" s="966">
        <f t="shared" si="0"/>
        <v>0</v>
      </c>
    </row>
    <row r="19" spans="1:8" ht="40.5" customHeight="1">
      <c r="A19" s="1179" t="s">
        <v>787</v>
      </c>
      <c r="B19" s="1179"/>
      <c r="C19" s="1179"/>
      <c r="D19" s="1179"/>
      <c r="E19" s="1179"/>
      <c r="F19" s="1179"/>
      <c r="G19" s="1179"/>
      <c r="H19" s="1179"/>
    </row>
  </sheetData>
  <sheetProtection/>
  <mergeCells count="5">
    <mergeCell ref="A3:H3"/>
    <mergeCell ref="C8:D8"/>
    <mergeCell ref="F8:H8"/>
    <mergeCell ref="B9:H9"/>
    <mergeCell ref="A19:H19"/>
  </mergeCells>
  <conditionalFormatting sqref="H17">
    <cfRule type="cellIs" priority="1" dxfId="43" operator="notEqual" stopIfTrue="1">
      <formula>ESMI_T7</formula>
    </cfRule>
  </conditionalFormatting>
  <dataValidations count="3">
    <dataValidation type="textLength" operator="equal" allowBlank="1" showInputMessage="1" showErrorMessage="1" errorTitle="Invalid state name entered" error="Please enter the two character state abbreviation only." sqref="B9:H9">
      <formula1>2</formula1>
    </dataValidation>
    <dataValidation allowBlank="1" showErrorMessage="1" errorTitle="Caution!" error="Do not enter, this is an automatically calculated total!" sqref="B17:G17 H11:H16"/>
    <dataValidation allowBlank="1" showInputMessage="1" showErrorMessage="1" promptTitle="Caution!" prompt="If RED, total expenditure reported here is not equal to total ESMI expenditures reported on Table 7" errorTitle="Caution!" error="Do not enter, this is an automatically calculated total!" sqref="H17"/>
  </dataValidations>
  <printOptions/>
  <pageMargins left="0.7" right="0.7" top="0.75" bottom="0.75" header="0.3" footer="0.3"/>
  <pageSetup horizontalDpi="1200" verticalDpi="1200" orientation="portrait" r:id="rId1"/>
  <headerFooter>
    <oddFooter>&amp;LFY 2017 Uniform Reporting System (URS) Table 7A&amp;RPage &amp;P</oddFooter>
  </headerFooter>
</worksheet>
</file>

<file path=xl/worksheets/sheet14.xml><?xml version="1.0" encoding="utf-8"?>
<worksheet xmlns="http://schemas.openxmlformats.org/spreadsheetml/2006/main" xmlns:r="http://schemas.openxmlformats.org/officeDocument/2006/relationships">
  <sheetPr codeName="Sheet131"/>
  <dimension ref="A1:H29"/>
  <sheetViews>
    <sheetView zoomScalePageLayoutView="0" workbookViewId="0" topLeftCell="A1">
      <selection activeCell="A1" sqref="A1:D1"/>
    </sheetView>
  </sheetViews>
  <sheetFormatPr defaultColWidth="9.140625" defaultRowHeight="12.75"/>
  <cols>
    <col min="1" max="1" width="36.00390625" style="0" customWidth="1"/>
    <col min="2" max="4" width="20.7109375" style="0" customWidth="1"/>
    <col min="5" max="5" width="17.57421875" style="0" customWidth="1"/>
    <col min="6" max="26" width="8.7109375" style="0" customWidth="1"/>
  </cols>
  <sheetData>
    <row r="1" spans="1:4" ht="24.75" customHeight="1">
      <c r="A1" s="1184" t="s">
        <v>811</v>
      </c>
      <c r="B1" s="1184"/>
      <c r="C1" s="1184"/>
      <c r="D1" s="1184"/>
    </row>
    <row r="2" spans="1:2" ht="12.75">
      <c r="A2" s="797"/>
      <c r="B2" s="797"/>
    </row>
    <row r="3" spans="1:8" ht="26.25" customHeight="1">
      <c r="A3" s="1183" t="s">
        <v>801</v>
      </c>
      <c r="B3" s="1183"/>
      <c r="C3" s="1183"/>
      <c r="D3" s="1183"/>
      <c r="E3" s="16"/>
      <c r="F3" s="14"/>
      <c r="G3" s="14"/>
      <c r="H3" s="14"/>
    </row>
    <row r="4" ht="8.25" customHeight="1"/>
    <row r="5" spans="1:2" ht="18" customHeight="1">
      <c r="A5" s="153" t="s">
        <v>436</v>
      </c>
      <c r="B5" s="153"/>
    </row>
    <row r="6" ht="8.25" customHeight="1">
      <c r="C6" s="2"/>
    </row>
    <row r="7" spans="1:4" ht="12.75">
      <c r="A7" s="4" t="s">
        <v>155</v>
      </c>
      <c r="B7" s="1016"/>
      <c r="C7" s="202"/>
      <c r="D7" s="2"/>
    </row>
    <row r="8" spans="1:4" ht="12.75">
      <c r="A8" s="934" t="s">
        <v>800</v>
      </c>
      <c r="B8" s="1045"/>
      <c r="C8" s="1018" t="s">
        <v>722</v>
      </c>
      <c r="D8" s="1043"/>
    </row>
    <row r="9" spans="1:4" ht="12.75">
      <c r="A9" s="4" t="s">
        <v>608</v>
      </c>
      <c r="B9" s="1185"/>
      <c r="C9" s="1185"/>
      <c r="D9" s="1185"/>
    </row>
    <row r="10" spans="1:4" ht="12.75">
      <c r="A10" s="1186" t="s">
        <v>740</v>
      </c>
      <c r="B10" s="1097"/>
      <c r="C10" s="1097"/>
      <c r="D10" s="1187"/>
    </row>
    <row r="11" spans="1:4" s="3" customFormat="1" ht="12.75" customHeight="1">
      <c r="A11" s="1017" t="s">
        <v>732</v>
      </c>
      <c r="B11" s="1175" t="s">
        <v>156</v>
      </c>
      <c r="C11" s="1175"/>
      <c r="D11" s="1175"/>
    </row>
    <row r="12" spans="1:4" s="3" customFormat="1" ht="12.75" customHeight="1">
      <c r="A12" s="943" t="s">
        <v>733</v>
      </c>
      <c r="B12" s="1182"/>
      <c r="C12" s="1182"/>
      <c r="D12" s="1182"/>
    </row>
    <row r="13" spans="1:4" s="3" customFormat="1" ht="12.75" customHeight="1">
      <c r="A13" s="943" t="s">
        <v>734</v>
      </c>
      <c r="B13" s="1182"/>
      <c r="C13" s="1182"/>
      <c r="D13" s="1182"/>
    </row>
    <row r="14" spans="1:4" s="3" customFormat="1" ht="25.5">
      <c r="A14" s="943" t="s">
        <v>735</v>
      </c>
      <c r="B14" s="1182"/>
      <c r="C14" s="1182"/>
      <c r="D14" s="1182"/>
    </row>
    <row r="15" spans="1:4" ht="12.75">
      <c r="A15" s="943" t="s">
        <v>736</v>
      </c>
      <c r="B15" s="1182"/>
      <c r="C15" s="1182"/>
      <c r="D15" s="1182"/>
    </row>
    <row r="16" spans="1:4" ht="12.75">
      <c r="A16" s="943" t="s">
        <v>737</v>
      </c>
      <c r="B16" s="1182"/>
      <c r="C16" s="1182"/>
      <c r="D16" s="1182"/>
    </row>
    <row r="17" spans="1:4" ht="12.75">
      <c r="A17" s="943" t="s">
        <v>738</v>
      </c>
      <c r="B17" s="1182"/>
      <c r="C17" s="1182"/>
      <c r="D17" s="1182"/>
    </row>
    <row r="18" spans="1:4" ht="12.75">
      <c r="A18" s="943" t="s">
        <v>739</v>
      </c>
      <c r="B18" s="1182"/>
      <c r="C18" s="1182"/>
      <c r="D18" s="1182"/>
    </row>
    <row r="19" spans="1:4" ht="12.75">
      <c r="A19" s="90" t="s">
        <v>157</v>
      </c>
      <c r="B19" s="1189">
        <f>+SUM(B12:C18)</f>
        <v>0</v>
      </c>
      <c r="C19" s="1189"/>
      <c r="D19" s="1189"/>
    </row>
    <row r="20" spans="1:5" ht="48" customHeight="1">
      <c r="A20" s="94" t="s">
        <v>280</v>
      </c>
      <c r="B20" s="1188"/>
      <c r="C20" s="1188"/>
      <c r="D20" s="1188"/>
      <c r="E20" s="88"/>
    </row>
    <row r="22" ht="12.75" customHeight="1">
      <c r="C22" s="944"/>
    </row>
    <row r="26" ht="12.75">
      <c r="B26" s="1015"/>
    </row>
    <row r="29" ht="12.75">
      <c r="C29" t="s">
        <v>128</v>
      </c>
    </row>
  </sheetData>
  <sheetProtection/>
  <protectedRanges>
    <protectedRange sqref="B11 C15:C18 C10 C12:C14" name="Range2"/>
    <protectedRange sqref="C6:C7" name="Range1"/>
  </protectedRanges>
  <mergeCells count="14">
    <mergeCell ref="B15:D15"/>
    <mergeCell ref="B16:D16"/>
    <mergeCell ref="B17:D17"/>
    <mergeCell ref="B18:D18"/>
    <mergeCell ref="B20:D20"/>
    <mergeCell ref="B19:D19"/>
    <mergeCell ref="B13:D13"/>
    <mergeCell ref="B14:D14"/>
    <mergeCell ref="A3:D3"/>
    <mergeCell ref="A1:D1"/>
    <mergeCell ref="B9:D9"/>
    <mergeCell ref="A10:D10"/>
    <mergeCell ref="B11:D11"/>
    <mergeCell ref="B12:D12"/>
  </mergeCells>
  <dataValidations count="1">
    <dataValidation type="custom" allowBlank="1" showErrorMessage="1" promptTitle="CAUTION" prompt="Do not enter; this is an automatically calculated Total of the Sub Totals above." errorTitle="CAUTION" error="Do not enter; this is an automatically calculated Total of the Sub Totals above." sqref="B19">
      <formula1>"None"</formula1>
    </dataValidation>
  </dataValidations>
  <printOptions/>
  <pageMargins left="0.75" right="0.48" top="1" bottom="1" header="0.5" footer="0.5"/>
  <pageSetup horizontalDpi="600" verticalDpi="600" orientation="landscape" r:id="rId1"/>
  <headerFooter alignWithMargins="0">
    <oddFooter>&amp;LFY 2017 Uniform Reporting System (URS) Table 8&amp;RPage &amp;P</oddFooter>
  </headerFooter>
  <colBreaks count="2" manualBreakCount="2">
    <brk id="11" max="19" man="1"/>
    <brk id="20" max="65535" man="1"/>
  </colBreaks>
</worksheet>
</file>

<file path=xl/worksheets/sheet15.xml><?xml version="1.0" encoding="utf-8"?>
<worksheet xmlns="http://schemas.openxmlformats.org/spreadsheetml/2006/main" xmlns:r="http://schemas.openxmlformats.org/officeDocument/2006/relationships">
  <sheetPr codeName="Sheet14"/>
  <dimension ref="A1:N69"/>
  <sheetViews>
    <sheetView showGridLines="0" zoomScaleSheetLayoutView="100" zoomScalePageLayoutView="0" workbookViewId="0" topLeftCell="A1">
      <selection activeCell="A1" sqref="A1"/>
    </sheetView>
  </sheetViews>
  <sheetFormatPr defaultColWidth="9.140625" defaultRowHeight="12.75"/>
  <cols>
    <col min="1" max="1" width="18.7109375" style="475" customWidth="1"/>
    <col min="2" max="2" width="32.7109375" style="475" customWidth="1"/>
    <col min="3" max="3" width="16.7109375" style="475" customWidth="1"/>
    <col min="4" max="4" width="13.28125" style="475" customWidth="1"/>
    <col min="5" max="5" width="15.7109375" style="475" customWidth="1"/>
    <col min="6" max="6" width="13.57421875" style="475" customWidth="1"/>
    <col min="7" max="16384" width="9.140625" style="475" customWidth="1"/>
  </cols>
  <sheetData>
    <row r="1" spans="1:3" ht="12.75">
      <c r="A1" s="474" t="s">
        <v>707</v>
      </c>
      <c r="B1" s="474"/>
      <c r="C1" s="474"/>
    </row>
    <row r="2" spans="1:12" s="477" customFormat="1" ht="12.75">
      <c r="A2" s="797"/>
      <c r="B2" s="476"/>
      <c r="C2" s="476"/>
      <c r="D2" s="476"/>
      <c r="E2" s="476"/>
      <c r="L2" s="477">
        <v>1</v>
      </c>
    </row>
    <row r="3" s="477" customFormat="1" ht="18" customHeight="1">
      <c r="A3" s="478" t="s">
        <v>436</v>
      </c>
    </row>
    <row r="4" spans="1:3" ht="6.75" customHeight="1">
      <c r="A4" s="479"/>
      <c r="B4" s="480"/>
      <c r="C4" s="480"/>
    </row>
    <row r="5" spans="1:5" ht="12.75">
      <c r="A5" s="1190" t="s">
        <v>297</v>
      </c>
      <c r="B5" s="1191"/>
      <c r="C5" s="481"/>
      <c r="D5" s="482"/>
      <c r="E5" s="482"/>
    </row>
    <row r="6" spans="1:5" ht="12.75">
      <c r="A6" s="1192" t="s">
        <v>802</v>
      </c>
      <c r="B6" s="1191"/>
      <c r="C6" s="1046"/>
      <c r="D6" s="1019" t="s">
        <v>696</v>
      </c>
      <c r="E6" s="1046"/>
    </row>
    <row r="7" spans="1:5" ht="12.75">
      <c r="A7" s="1190" t="s">
        <v>608</v>
      </c>
      <c r="B7" s="1191"/>
      <c r="C7" s="1199"/>
      <c r="D7" s="1200"/>
      <c r="E7" s="1201"/>
    </row>
    <row r="8" spans="1:5" ht="22.5">
      <c r="A8" s="1193" t="s">
        <v>300</v>
      </c>
      <c r="B8" s="1194"/>
      <c r="C8" s="95" t="s">
        <v>320</v>
      </c>
      <c r="D8" s="95" t="s">
        <v>302</v>
      </c>
      <c r="E8" s="95" t="s">
        <v>296</v>
      </c>
    </row>
    <row r="9" spans="1:7" s="485" customFormat="1" ht="15" customHeight="1">
      <c r="A9" s="1202" t="s">
        <v>285</v>
      </c>
      <c r="B9" s="1202"/>
      <c r="C9" s="584"/>
      <c r="D9" s="584"/>
      <c r="E9" s="472">
        <f>+IF(D9=0,"",C9/D9)</f>
      </c>
      <c r="F9" s="483">
        <f>IF(C9&lt;=D9,"","Caution - Number of Positive responses cannot be greater than Responses")</f>
      </c>
      <c r="G9" s="484"/>
    </row>
    <row r="10" spans="1:7" s="485" customFormat="1" ht="15" customHeight="1">
      <c r="A10" s="1202" t="s">
        <v>286</v>
      </c>
      <c r="B10" s="1202"/>
      <c r="C10" s="584"/>
      <c r="D10" s="584"/>
      <c r="E10" s="472">
        <f>+IF(D10=0,"",C10/D10)</f>
      </c>
      <c r="F10" s="483">
        <f>IF(C10&lt;=D10,"","Caution - Number of Positive responses cannot be greater than Responses")</f>
      </c>
      <c r="G10" s="484"/>
    </row>
    <row r="11" spans="1:7" ht="8.25" customHeight="1">
      <c r="A11" s="486"/>
      <c r="B11" s="480"/>
      <c r="C11" s="487"/>
      <c r="D11" s="487"/>
      <c r="E11" s="488"/>
      <c r="F11" s="489"/>
      <c r="G11" s="490"/>
    </row>
    <row r="12" spans="1:7" ht="33" customHeight="1">
      <c r="A12" s="1205" t="s">
        <v>407</v>
      </c>
      <c r="B12" s="1205"/>
      <c r="C12" s="95" t="s">
        <v>320</v>
      </c>
      <c r="D12" s="95" t="s">
        <v>302</v>
      </c>
      <c r="E12" s="95" t="s">
        <v>296</v>
      </c>
      <c r="F12" s="489"/>
      <c r="G12" s="490"/>
    </row>
    <row r="13" spans="1:7" s="485" customFormat="1" ht="15" customHeight="1">
      <c r="A13" s="1202" t="s">
        <v>288</v>
      </c>
      <c r="B13" s="1202"/>
      <c r="C13" s="584"/>
      <c r="D13" s="584"/>
      <c r="E13" s="472">
        <f>+IF(D13=0,"",C13/D13)</f>
      </c>
      <c r="F13" s="483">
        <f>IF(C13&lt;=D13,"","Caution - Number of Positive responses cannot be greater than Responses")</f>
      </c>
      <c r="G13" s="484"/>
    </row>
    <row r="14" spans="1:7" s="485" customFormat="1" ht="15" customHeight="1">
      <c r="A14" s="1202" t="s">
        <v>287</v>
      </c>
      <c r="B14" s="1202"/>
      <c r="C14" s="584"/>
      <c r="D14" s="584"/>
      <c r="E14" s="472">
        <f>+IF(D14=0,"",C14/D14)</f>
      </c>
      <c r="F14" s="483">
        <f>IF(C14&lt;=D14,"","Caution - Number of Positive responses cannot be greater than Responses")</f>
      </c>
      <c r="G14" s="484"/>
    </row>
    <row r="15" spans="1:9" ht="42.75" customHeight="1">
      <c r="A15" s="696" t="s">
        <v>280</v>
      </c>
      <c r="B15" s="1195"/>
      <c r="C15" s="1196"/>
      <c r="D15" s="1196"/>
      <c r="E15" s="1197"/>
      <c r="I15" s="935"/>
    </row>
    <row r="16" ht="8.25" customHeight="1"/>
    <row r="17" spans="1:5" ht="16.5" customHeight="1">
      <c r="A17" s="491" t="s">
        <v>290</v>
      </c>
      <c r="B17" s="492"/>
      <c r="C17" s="492"/>
      <c r="D17" s="492"/>
      <c r="E17" s="492"/>
    </row>
    <row r="18" spans="1:13" s="485" customFormat="1" ht="14.25" customHeight="1">
      <c r="A18" s="1203" t="s">
        <v>298</v>
      </c>
      <c r="B18" s="1203"/>
      <c r="C18" s="1203"/>
      <c r="D18" s="494"/>
      <c r="E18" s="613"/>
      <c r="F18" s="485" t="s">
        <v>473</v>
      </c>
      <c r="K18" s="485">
        <v>0</v>
      </c>
      <c r="L18" s="495"/>
      <c r="M18" s="495"/>
    </row>
    <row r="19" spans="1:13" s="485" customFormat="1" ht="15.75" customHeight="1">
      <c r="A19" s="1203" t="s">
        <v>299</v>
      </c>
      <c r="B19" s="1204"/>
      <c r="C19" s="1204"/>
      <c r="D19" s="494"/>
      <c r="E19" s="614"/>
      <c r="F19" s="485" t="s">
        <v>473</v>
      </c>
      <c r="K19" s="485">
        <v>0</v>
      </c>
      <c r="L19" s="495"/>
      <c r="M19" s="495"/>
    </row>
    <row r="20" spans="1:13" s="485" customFormat="1" ht="12.75">
      <c r="A20" s="493"/>
      <c r="B20" s="496"/>
      <c r="C20" s="496"/>
      <c r="D20" s="494"/>
      <c r="E20" s="494"/>
      <c r="L20" s="495"/>
      <c r="M20" s="495"/>
    </row>
    <row r="21" spans="1:14" ht="24" customHeight="1">
      <c r="A21" s="1198" t="s">
        <v>289</v>
      </c>
      <c r="B21" s="1198"/>
      <c r="C21" s="497"/>
      <c r="D21" s="497"/>
      <c r="E21" s="497"/>
      <c r="F21" s="497"/>
      <c r="G21" s="497"/>
      <c r="H21" s="497"/>
      <c r="I21" s="497"/>
      <c r="J21" s="497"/>
      <c r="K21" s="497"/>
      <c r="L21" s="498">
        <v>0</v>
      </c>
      <c r="M21" s="498"/>
      <c r="N21" s="497"/>
    </row>
    <row r="22" spans="1:13" s="485" customFormat="1" ht="12.75">
      <c r="A22" s="499"/>
      <c r="B22" s="500" t="s">
        <v>295</v>
      </c>
      <c r="C22" s="1206"/>
      <c r="D22" s="1206"/>
      <c r="E22" s="1206"/>
      <c r="L22" s="495"/>
      <c r="M22" s="495"/>
    </row>
    <row r="23" spans="6:13" s="501" customFormat="1" ht="8.25" customHeight="1">
      <c r="F23" s="502"/>
      <c r="G23" s="502"/>
      <c r="H23" s="502"/>
      <c r="I23" s="502"/>
      <c r="J23" s="502"/>
      <c r="K23" s="502"/>
      <c r="L23" s="503"/>
      <c r="M23" s="503"/>
    </row>
    <row r="24" spans="1:13" s="501" customFormat="1" ht="12">
      <c r="A24" s="491" t="s">
        <v>291</v>
      </c>
      <c r="B24" s="492"/>
      <c r="C24" s="492"/>
      <c r="D24" s="492"/>
      <c r="E24" s="492"/>
      <c r="L24" s="503"/>
      <c r="M24" s="503"/>
    </row>
    <row r="25" spans="1:13" s="501" customFormat="1" ht="8.25" customHeight="1">
      <c r="A25" s="475"/>
      <c r="B25" s="475"/>
      <c r="C25" s="475"/>
      <c r="D25" s="475"/>
      <c r="E25" s="475"/>
      <c r="F25" s="475"/>
      <c r="G25" s="475"/>
      <c r="H25" s="475"/>
      <c r="I25" s="475"/>
      <c r="J25" s="475"/>
      <c r="K25" s="475"/>
      <c r="L25" s="503"/>
      <c r="M25" s="503"/>
    </row>
    <row r="26" spans="1:13" s="485" customFormat="1" ht="12.75">
      <c r="A26" s="1203" t="s">
        <v>292</v>
      </c>
      <c r="B26" s="1203"/>
      <c r="C26" s="1203"/>
      <c r="D26" s="494"/>
      <c r="E26" s="613"/>
      <c r="F26" s="485" t="s">
        <v>473</v>
      </c>
      <c r="L26" s="495">
        <v>0</v>
      </c>
      <c r="M26" s="495"/>
    </row>
    <row r="27" spans="1:13" s="485" customFormat="1" ht="15" customHeight="1">
      <c r="A27" s="1203" t="s">
        <v>293</v>
      </c>
      <c r="B27" s="1204"/>
      <c r="C27" s="1204"/>
      <c r="D27" s="494"/>
      <c r="E27" s="614"/>
      <c r="F27" s="485" t="s">
        <v>473</v>
      </c>
      <c r="L27" s="495">
        <v>0</v>
      </c>
      <c r="M27" s="495"/>
    </row>
    <row r="28" ht="12.75"/>
    <row r="29" spans="1:13" s="501" customFormat="1" ht="17.25" customHeight="1">
      <c r="A29" s="1198" t="s">
        <v>294</v>
      </c>
      <c r="B29" s="1198"/>
      <c r="C29" s="497"/>
      <c r="D29" s="497"/>
      <c r="E29" s="497"/>
      <c r="F29" s="475"/>
      <c r="G29" s="475"/>
      <c r="H29" s="475"/>
      <c r="I29" s="475"/>
      <c r="J29" s="475"/>
      <c r="K29" s="475"/>
      <c r="L29" s="503">
        <v>0</v>
      </c>
      <c r="M29" s="503"/>
    </row>
    <row r="30" spans="1:13" s="505" customFormat="1" ht="12.75" customHeight="1">
      <c r="A30" s="499"/>
      <c r="B30" s="500" t="s">
        <v>295</v>
      </c>
      <c r="C30" s="1206"/>
      <c r="D30" s="1206"/>
      <c r="E30" s="1206"/>
      <c r="F30" s="485"/>
      <c r="G30" s="485"/>
      <c r="H30" s="485"/>
      <c r="I30" s="485"/>
      <c r="J30" s="485"/>
      <c r="K30" s="485"/>
      <c r="L30" s="504"/>
      <c r="M30" s="504"/>
    </row>
    <row r="33" ht="12.75">
      <c r="A33" s="497" t="s">
        <v>562</v>
      </c>
    </row>
    <row r="34" ht="12.75">
      <c r="A34" s="506" t="s">
        <v>560</v>
      </c>
    </row>
    <row r="35" ht="12.75">
      <c r="A35" s="506" t="s">
        <v>561</v>
      </c>
    </row>
    <row r="36" ht="12.75">
      <c r="A36" s="507" t="s">
        <v>62</v>
      </c>
    </row>
    <row r="37" ht="15.75" customHeight="1">
      <c r="A37" s="507" t="s">
        <v>63</v>
      </c>
    </row>
    <row r="38" ht="12.75">
      <c r="A38" s="507" t="s">
        <v>64</v>
      </c>
    </row>
    <row r="39" ht="12.75">
      <c r="A39" s="507" t="s">
        <v>563</v>
      </c>
    </row>
    <row r="40" ht="12.75">
      <c r="A40" s="507" t="s">
        <v>78</v>
      </c>
    </row>
    <row r="41" ht="15.75">
      <c r="A41" s="508"/>
    </row>
    <row r="42" ht="15.75">
      <c r="A42" s="509" t="s">
        <v>61</v>
      </c>
    </row>
    <row r="43" ht="12.75">
      <c r="A43" s="510" t="s">
        <v>65</v>
      </c>
    </row>
    <row r="44" spans="1:2" ht="12.75">
      <c r="A44" s="475">
        <v>1</v>
      </c>
      <c r="B44" s="475" t="s">
        <v>66</v>
      </c>
    </row>
    <row r="45" spans="1:2" ht="12.75">
      <c r="A45" s="475">
        <v>2</v>
      </c>
      <c r="B45" s="475" t="s">
        <v>67</v>
      </c>
    </row>
    <row r="46" spans="1:2" ht="12.75">
      <c r="A46" s="475">
        <v>3</v>
      </c>
      <c r="B46" s="475" t="s">
        <v>68</v>
      </c>
    </row>
    <row r="47" spans="1:2" ht="12.75">
      <c r="A47" s="475">
        <v>4</v>
      </c>
      <c r="B47" s="475" t="s">
        <v>69</v>
      </c>
    </row>
    <row r="48" spans="1:2" ht="12.75">
      <c r="A48" s="475">
        <v>5</v>
      </c>
      <c r="B48" s="475" t="s">
        <v>70</v>
      </c>
    </row>
    <row r="49" ht="12.75">
      <c r="A49" s="510"/>
    </row>
    <row r="50" ht="12.75">
      <c r="A50" s="510" t="s">
        <v>71</v>
      </c>
    </row>
    <row r="51" spans="1:2" ht="12.75">
      <c r="A51" s="475">
        <v>1</v>
      </c>
      <c r="B51" s="475" t="s">
        <v>72</v>
      </c>
    </row>
    <row r="52" spans="1:2" ht="12.75">
      <c r="A52" s="475">
        <v>2</v>
      </c>
      <c r="B52" s="475" t="s">
        <v>73</v>
      </c>
    </row>
    <row r="53" spans="1:2" ht="12.75">
      <c r="A53" s="475">
        <v>3</v>
      </c>
      <c r="B53" s="475" t="s">
        <v>74</v>
      </c>
    </row>
    <row r="54" spans="1:2" ht="12.75">
      <c r="A54" s="475">
        <v>4</v>
      </c>
      <c r="B54" s="475" t="s">
        <v>75</v>
      </c>
    </row>
    <row r="55" spans="1:2" ht="12.75">
      <c r="A55" s="475">
        <v>5</v>
      </c>
      <c r="B55" s="475" t="s">
        <v>76</v>
      </c>
    </row>
    <row r="56" spans="1:2" ht="12.75">
      <c r="A56" s="475">
        <v>6</v>
      </c>
      <c r="B56" s="475" t="s">
        <v>77</v>
      </c>
    </row>
    <row r="58" ht="15.75">
      <c r="A58" s="509" t="s">
        <v>140</v>
      </c>
    </row>
    <row r="59" ht="12.75">
      <c r="A59" s="510" t="s">
        <v>141</v>
      </c>
    </row>
    <row r="60" spans="1:2" ht="12.75">
      <c r="A60" s="475">
        <v>1</v>
      </c>
      <c r="B60" s="475" t="s">
        <v>147</v>
      </c>
    </row>
    <row r="61" spans="1:2" ht="12.75">
      <c r="A61" s="475">
        <v>2</v>
      </c>
      <c r="B61" s="475" t="s">
        <v>148</v>
      </c>
    </row>
    <row r="62" spans="1:2" ht="12.75">
      <c r="A62" s="475">
        <v>3</v>
      </c>
      <c r="B62" s="475" t="s">
        <v>149</v>
      </c>
    </row>
    <row r="63" spans="1:2" ht="12.75">
      <c r="A63" s="475">
        <v>4</v>
      </c>
      <c r="B63" s="475" t="s">
        <v>150</v>
      </c>
    </row>
    <row r="64" ht="12.75">
      <c r="A64" s="510"/>
    </row>
    <row r="65" ht="12.75">
      <c r="A65" s="510" t="s">
        <v>142</v>
      </c>
    </row>
    <row r="66" spans="1:2" ht="12.75">
      <c r="A66" s="475">
        <v>1</v>
      </c>
      <c r="B66" s="475" t="s">
        <v>143</v>
      </c>
    </row>
    <row r="67" spans="1:2" ht="12.75">
      <c r="A67" s="475">
        <v>2</v>
      </c>
      <c r="B67" s="475" t="s">
        <v>144</v>
      </c>
    </row>
    <row r="68" spans="1:2" ht="12.75">
      <c r="A68" s="475">
        <v>3</v>
      </c>
      <c r="B68" s="475" t="s">
        <v>145</v>
      </c>
    </row>
    <row r="69" spans="1:2" ht="12.75">
      <c r="A69" s="475">
        <v>4</v>
      </c>
      <c r="B69" s="475" t="s">
        <v>146</v>
      </c>
    </row>
  </sheetData>
  <sheetProtection/>
  <protectedRanges>
    <protectedRange sqref="C11:D12 E11" name="Range3"/>
    <protectedRange sqref="C7:E8 E12" name="Range2"/>
    <protectedRange sqref="C4:E5" name="Range1"/>
    <protectedRange sqref="L25" name="Range23"/>
    <protectedRange sqref="C25" name="Range24"/>
  </protectedRanges>
  <mergeCells count="19">
    <mergeCell ref="A27:C27"/>
    <mergeCell ref="A18:C18"/>
    <mergeCell ref="A12:B12"/>
    <mergeCell ref="A19:C19"/>
    <mergeCell ref="C30:E30"/>
    <mergeCell ref="C22:E22"/>
    <mergeCell ref="A13:B13"/>
    <mergeCell ref="A14:B14"/>
    <mergeCell ref="A26:C26"/>
    <mergeCell ref="A29:B29"/>
    <mergeCell ref="A5:B5"/>
    <mergeCell ref="A6:B6"/>
    <mergeCell ref="A7:B7"/>
    <mergeCell ref="A8:B8"/>
    <mergeCell ref="B15:E15"/>
    <mergeCell ref="A21:B21"/>
    <mergeCell ref="C7:E7"/>
    <mergeCell ref="A9:B9"/>
    <mergeCell ref="A10:B10"/>
  </mergeCells>
  <dataValidations count="5">
    <dataValidation type="textLength" operator="lessThanOrEqual" allowBlank="1" showErrorMessage="1" promptTitle="Footnote is too long!" prompt="Footnotes cannot be longer than 255 characters, please enter additional footnotes as a &quot;General Footnote&quot; on a separate page." errorTitle="Footnote is too long!" error="The note you are trying to enter is too long for this field (greater than 255 characters). Please use the General Comments sheet for this note!" sqref="B15:E15">
      <formula1>255</formula1>
    </dataValidation>
    <dataValidation type="textLength" operator="equal" showErrorMessage="1" promptTitle="Enter a 2 character state name." prompt="Please enter a two character state abbreviation only." errorTitle="Invalid state name entered." error="Please enter the two character state abbreviation only." sqref="C7:E7">
      <formula1>2</formula1>
    </dataValidation>
    <dataValidation allowBlank="1" showInputMessage="1" showErrorMessage="1" promptTitle="Caution" prompt="Do not enter value, this field is calculated automatically" errorTitle="Invalid Action" error="Do not enter value, this Field is calculated automatically" sqref="E9:E10 E13:E14"/>
    <dataValidation type="custom" allowBlank="1" showErrorMessage="1" promptTitle="Caution" prompt="if RED, this number is greater than Responses" errorTitle="INVALID" error="Number of Positive Responses cannot be greater than Total Responses" sqref="C9:C10 C13:C14">
      <formula1>C9&lt;=D9</formula1>
    </dataValidation>
    <dataValidation type="custom" allowBlank="1" showInputMessage="1" showErrorMessage="1" errorTitle="Invalid" error="Responses cannot be less than Positive Responses" sqref="D9:D10 D13:D14">
      <formula1>D9&gt;=C9</formula1>
    </dataValidation>
  </dataValidations>
  <printOptions/>
  <pageMargins left="0.75" right="0.75" top="0.64" bottom="0.75" header="0.5" footer="0.5"/>
  <pageSetup cellComments="asDisplayed" fitToHeight="2" horizontalDpi="600" verticalDpi="600" orientation="landscape" r:id="rId2"/>
  <headerFooter alignWithMargins="0">
    <oddFooter>&amp;LFY 2017 Uniform Reporting System (URS) Table 9&amp;RPage &amp;P</oddFooter>
  </headerFooter>
  <rowBreaks count="1" manualBreakCount="1">
    <brk id="32" max="5" man="1"/>
  </rowBreaks>
  <legacyDrawing r:id="rId1"/>
</worksheet>
</file>

<file path=xl/worksheets/sheet16.xml><?xml version="1.0" encoding="utf-8"?>
<worksheet xmlns="http://schemas.openxmlformats.org/spreadsheetml/2006/main" xmlns:r="http://schemas.openxmlformats.org/officeDocument/2006/relationships">
  <sheetPr codeName="Sheet15"/>
  <dimension ref="A1:M61"/>
  <sheetViews>
    <sheetView zoomScalePageLayoutView="0" workbookViewId="0" topLeftCell="A1">
      <selection activeCell="A1" sqref="A1"/>
    </sheetView>
  </sheetViews>
  <sheetFormatPr defaultColWidth="9.140625" defaultRowHeight="12.75"/>
  <cols>
    <col min="1" max="1" width="13.28125" style="0" customWidth="1"/>
    <col min="2" max="2" width="23.28125" style="0" customWidth="1"/>
    <col min="3" max="4" width="20.00390625" style="0" customWidth="1"/>
    <col min="5" max="5" width="15.28125" style="0" customWidth="1"/>
    <col min="6" max="6" width="14.28125" style="0" customWidth="1"/>
    <col min="7" max="7" width="14.8515625" style="0" customWidth="1"/>
    <col min="8" max="8" width="18.421875" style="0" customWidth="1"/>
    <col min="9" max="10" width="21.7109375" style="21" customWidth="1"/>
    <col min="11" max="11" width="18.421875" style="21" customWidth="1"/>
    <col min="12" max="30" width="8.7109375" style="0" customWidth="1"/>
  </cols>
  <sheetData>
    <row r="1" spans="1:8" ht="12.75">
      <c r="A1" s="800" t="s">
        <v>708</v>
      </c>
      <c r="B1" s="800"/>
      <c r="C1" s="800"/>
      <c r="D1" s="800"/>
      <c r="E1" s="800"/>
      <c r="F1" s="800"/>
      <c r="G1" s="800"/>
      <c r="H1" s="800"/>
    </row>
    <row r="2" spans="1:8" ht="12.75">
      <c r="A2" s="797"/>
      <c r="C2" s="3"/>
      <c r="D2" s="21"/>
      <c r="E2" s="21"/>
      <c r="F2" s="21"/>
      <c r="G2" s="21"/>
      <c r="H2" s="21"/>
    </row>
    <row r="3" spans="1:12" ht="12.75" customHeight="1">
      <c r="A3" s="1119" t="s">
        <v>158</v>
      </c>
      <c r="B3" s="1119"/>
      <c r="C3" s="1119"/>
      <c r="D3" s="1119"/>
      <c r="E3" s="1119"/>
      <c r="F3" s="1119"/>
      <c r="G3" s="1119"/>
      <c r="H3" s="103"/>
      <c r="L3" s="14"/>
    </row>
    <row r="4" spans="1:8" ht="24.75" customHeight="1">
      <c r="A4" s="1207" t="s">
        <v>388</v>
      </c>
      <c r="B4" s="1207"/>
      <c r="C4" s="1207"/>
      <c r="D4" s="1207"/>
      <c r="E4" s="1207"/>
      <c r="F4" s="1207"/>
      <c r="G4" s="1207"/>
      <c r="H4" s="945"/>
    </row>
    <row r="5" spans="1:8" ht="12" customHeight="1">
      <c r="A5" s="1208" t="s">
        <v>100</v>
      </c>
      <c r="B5" s="1208"/>
      <c r="C5" s="1208"/>
      <c r="D5" s="1208"/>
      <c r="E5" s="1208"/>
      <c r="F5" s="1208"/>
      <c r="G5" s="1208"/>
      <c r="H5" s="946"/>
    </row>
    <row r="6" spans="1:8" ht="8.25" customHeight="1">
      <c r="A6" s="2"/>
      <c r="B6" s="2"/>
      <c r="C6" s="2"/>
      <c r="D6" s="2"/>
      <c r="E6" s="2"/>
      <c r="F6" s="2"/>
      <c r="G6" s="2"/>
      <c r="H6" s="2"/>
    </row>
    <row r="7" ht="18" customHeight="1">
      <c r="A7" s="153" t="s">
        <v>103</v>
      </c>
    </row>
    <row r="8" ht="8.25" customHeight="1"/>
    <row r="9" spans="1:8" ht="12.75">
      <c r="A9" s="813" t="s">
        <v>159</v>
      </c>
      <c r="B9" s="202"/>
      <c r="C9" s="202"/>
      <c r="D9" s="202"/>
      <c r="E9" s="202"/>
      <c r="F9" s="202"/>
      <c r="G9" s="202"/>
      <c r="H9" s="202"/>
    </row>
    <row r="10" spans="1:8" ht="12.75">
      <c r="A10" s="813" t="s">
        <v>697</v>
      </c>
      <c r="B10" s="950" t="s">
        <v>695</v>
      </c>
      <c r="C10" s="1213"/>
      <c r="D10" s="1214"/>
      <c r="E10" s="1021" t="s">
        <v>696</v>
      </c>
      <c r="F10" s="1215"/>
      <c r="G10" s="1141"/>
      <c r="H10" s="948"/>
    </row>
    <row r="11" spans="1:11" ht="12.75" customHeight="1">
      <c r="A11" s="813" t="s">
        <v>608</v>
      </c>
      <c r="B11" s="1209"/>
      <c r="C11" s="1209"/>
      <c r="D11" s="1209"/>
      <c r="E11" s="1209"/>
      <c r="F11" s="1209"/>
      <c r="G11" s="1209"/>
      <c r="H11" s="1210" t="s">
        <v>741</v>
      </c>
      <c r="I11" s="1211"/>
      <c r="J11" s="1211"/>
      <c r="K11" s="1212"/>
    </row>
    <row r="12" spans="1:13" s="3" customFormat="1" ht="24" customHeight="1">
      <c r="A12" s="9" t="s">
        <v>655</v>
      </c>
      <c r="B12" s="9" t="s">
        <v>668</v>
      </c>
      <c r="C12" s="9" t="s">
        <v>661</v>
      </c>
      <c r="D12" s="9" t="s">
        <v>656</v>
      </c>
      <c r="E12" s="9" t="s">
        <v>657</v>
      </c>
      <c r="F12" s="9" t="s">
        <v>548</v>
      </c>
      <c r="G12" s="9" t="s">
        <v>658</v>
      </c>
      <c r="H12" s="9" t="s">
        <v>750</v>
      </c>
      <c r="I12" s="9" t="s">
        <v>659</v>
      </c>
      <c r="J12" s="9" t="s">
        <v>660</v>
      </c>
      <c r="K12" s="9" t="s">
        <v>742</v>
      </c>
      <c r="M12" s="44"/>
    </row>
    <row r="13" spans="1:13" s="20" customFormat="1" ht="21" customHeight="1">
      <c r="A13" s="814"/>
      <c r="B13" s="814"/>
      <c r="C13" s="693"/>
      <c r="D13" s="694"/>
      <c r="E13" s="694"/>
      <c r="F13" s="694"/>
      <c r="G13" s="694"/>
      <c r="H13" s="1020"/>
      <c r="I13" s="815"/>
      <c r="J13" s="815"/>
      <c r="K13" s="815"/>
      <c r="M13" s="63"/>
    </row>
    <row r="14" spans="1:11" s="17" customFormat="1" ht="21" customHeight="1">
      <c r="A14" s="814"/>
      <c r="B14" s="814"/>
      <c r="C14" s="693"/>
      <c r="D14" s="694"/>
      <c r="E14" s="694"/>
      <c r="F14" s="694"/>
      <c r="G14" s="694"/>
      <c r="H14" s="1020"/>
      <c r="I14" s="815"/>
      <c r="J14" s="815"/>
      <c r="K14" s="815"/>
    </row>
    <row r="15" spans="1:11" s="17" customFormat="1" ht="21" customHeight="1">
      <c r="A15" s="814"/>
      <c r="B15" s="814"/>
      <c r="C15" s="693"/>
      <c r="D15" s="694"/>
      <c r="E15" s="694"/>
      <c r="F15" s="694"/>
      <c r="G15" s="694"/>
      <c r="H15" s="1020"/>
      <c r="I15" s="815"/>
      <c r="J15" s="815"/>
      <c r="K15" s="815"/>
    </row>
    <row r="16" spans="1:11" s="17" customFormat="1" ht="21" customHeight="1">
      <c r="A16" s="814"/>
      <c r="B16" s="814"/>
      <c r="C16" s="693"/>
      <c r="D16" s="694"/>
      <c r="E16" s="694"/>
      <c r="F16" s="694"/>
      <c r="G16" s="694"/>
      <c r="H16" s="1020"/>
      <c r="I16" s="815"/>
      <c r="J16" s="815"/>
      <c r="K16" s="815"/>
    </row>
    <row r="17" spans="1:11" s="17" customFormat="1" ht="21" customHeight="1">
      <c r="A17" s="814"/>
      <c r="B17" s="814"/>
      <c r="C17" s="693"/>
      <c r="D17" s="694"/>
      <c r="E17" s="694"/>
      <c r="F17" s="694"/>
      <c r="G17" s="694"/>
      <c r="H17" s="1020"/>
      <c r="I17" s="815"/>
      <c r="J17" s="815"/>
      <c r="K17" s="815"/>
    </row>
    <row r="18" spans="1:11" s="17" customFormat="1" ht="21" customHeight="1">
      <c r="A18" s="814"/>
      <c r="B18" s="814"/>
      <c r="C18" s="693"/>
      <c r="D18" s="694"/>
      <c r="E18" s="694"/>
      <c r="F18" s="694"/>
      <c r="G18" s="694"/>
      <c r="H18" s="1020"/>
      <c r="I18" s="815"/>
      <c r="J18" s="815"/>
      <c r="K18" s="815"/>
    </row>
    <row r="19" spans="1:11" s="17" customFormat="1" ht="21" customHeight="1">
      <c r="A19" s="814"/>
      <c r="B19" s="814"/>
      <c r="C19" s="693"/>
      <c r="D19" s="694"/>
      <c r="E19" s="694"/>
      <c r="F19" s="694"/>
      <c r="G19" s="694"/>
      <c r="H19" s="1020"/>
      <c r="I19" s="815"/>
      <c r="J19" s="815"/>
      <c r="K19" s="815"/>
    </row>
    <row r="20" spans="1:11" s="17" customFormat="1" ht="21" customHeight="1">
      <c r="A20" s="814"/>
      <c r="B20" s="814"/>
      <c r="C20" s="693"/>
      <c r="D20" s="694"/>
      <c r="E20" s="694"/>
      <c r="F20" s="694"/>
      <c r="G20" s="694"/>
      <c r="H20" s="1020"/>
      <c r="I20" s="815"/>
      <c r="J20" s="815"/>
      <c r="K20" s="815"/>
    </row>
    <row r="21" spans="1:11" s="17" customFormat="1" ht="21" customHeight="1">
      <c r="A21" s="814"/>
      <c r="B21" s="814"/>
      <c r="C21" s="693"/>
      <c r="D21" s="694"/>
      <c r="E21" s="694"/>
      <c r="F21" s="694"/>
      <c r="G21" s="694"/>
      <c r="H21" s="1020"/>
      <c r="I21" s="815"/>
      <c r="J21" s="815"/>
      <c r="K21" s="815"/>
    </row>
    <row r="22" spans="1:11" s="17" customFormat="1" ht="21" customHeight="1">
      <c r="A22" s="814"/>
      <c r="B22" s="814"/>
      <c r="C22" s="693"/>
      <c r="D22" s="694"/>
      <c r="E22" s="694"/>
      <c r="F22" s="694"/>
      <c r="G22" s="694"/>
      <c r="H22" s="1020"/>
      <c r="I22" s="815"/>
      <c r="J22" s="815"/>
      <c r="K22" s="815"/>
    </row>
    <row r="23" spans="1:11" s="17" customFormat="1" ht="21" customHeight="1">
      <c r="A23" s="814"/>
      <c r="B23" s="814"/>
      <c r="C23" s="693"/>
      <c r="D23" s="694"/>
      <c r="E23" s="694"/>
      <c r="F23" s="694"/>
      <c r="G23" s="694"/>
      <c r="H23" s="1020"/>
      <c r="I23" s="815"/>
      <c r="J23" s="815"/>
      <c r="K23" s="815"/>
    </row>
    <row r="24" spans="1:11" s="17" customFormat="1" ht="21" customHeight="1">
      <c r="A24" s="814"/>
      <c r="B24" s="814"/>
      <c r="C24" s="693"/>
      <c r="D24" s="694"/>
      <c r="E24" s="694"/>
      <c r="F24" s="694"/>
      <c r="G24" s="694"/>
      <c r="H24" s="1020"/>
      <c r="I24" s="815"/>
      <c r="J24" s="815"/>
      <c r="K24" s="815"/>
    </row>
    <row r="25" spans="1:11" s="17" customFormat="1" ht="21" customHeight="1">
      <c r="A25" s="814"/>
      <c r="B25" s="814"/>
      <c r="C25" s="693"/>
      <c r="D25" s="694"/>
      <c r="E25" s="694"/>
      <c r="F25" s="694"/>
      <c r="G25" s="694"/>
      <c r="H25" s="1020"/>
      <c r="I25" s="815"/>
      <c r="J25" s="815"/>
      <c r="K25" s="815"/>
    </row>
    <row r="26" spans="1:11" s="17" customFormat="1" ht="21" customHeight="1">
      <c r="A26" s="814"/>
      <c r="B26" s="814"/>
      <c r="C26" s="693"/>
      <c r="D26" s="694"/>
      <c r="E26" s="694"/>
      <c r="F26" s="694"/>
      <c r="G26" s="694"/>
      <c r="H26" s="1020"/>
      <c r="I26" s="815"/>
      <c r="J26" s="815"/>
      <c r="K26" s="815"/>
    </row>
    <row r="27" spans="1:11" s="17" customFormat="1" ht="21" customHeight="1">
      <c r="A27" s="814"/>
      <c r="B27" s="814"/>
      <c r="C27" s="693"/>
      <c r="D27" s="694"/>
      <c r="E27" s="694"/>
      <c r="F27" s="694"/>
      <c r="G27" s="694"/>
      <c r="H27" s="1020"/>
      <c r="I27" s="815"/>
      <c r="J27" s="815"/>
      <c r="K27" s="815"/>
    </row>
    <row r="28" spans="1:11" s="17" customFormat="1" ht="21" customHeight="1">
      <c r="A28" s="814"/>
      <c r="B28" s="814"/>
      <c r="C28" s="693"/>
      <c r="D28" s="694"/>
      <c r="E28" s="694"/>
      <c r="F28" s="694"/>
      <c r="G28" s="694"/>
      <c r="H28" s="1020"/>
      <c r="I28" s="815"/>
      <c r="J28" s="815"/>
      <c r="K28" s="815"/>
    </row>
    <row r="29" spans="1:11" s="17" customFormat="1" ht="21" customHeight="1">
      <c r="A29" s="814"/>
      <c r="B29" s="814"/>
      <c r="C29" s="693"/>
      <c r="D29" s="694"/>
      <c r="E29" s="694"/>
      <c r="F29" s="694"/>
      <c r="G29" s="694"/>
      <c r="H29" s="1020"/>
      <c r="I29" s="815"/>
      <c r="J29" s="815"/>
      <c r="K29" s="815"/>
    </row>
    <row r="30" spans="1:11" s="17" customFormat="1" ht="21" customHeight="1">
      <c r="A30" s="814"/>
      <c r="B30" s="814"/>
      <c r="C30" s="693"/>
      <c r="D30" s="694"/>
      <c r="E30" s="694"/>
      <c r="F30" s="694"/>
      <c r="G30" s="694"/>
      <c r="H30" s="1020"/>
      <c r="I30" s="815"/>
      <c r="J30" s="815"/>
      <c r="K30" s="815"/>
    </row>
    <row r="31" spans="1:11" s="17" customFormat="1" ht="21" customHeight="1">
      <c r="A31" s="814"/>
      <c r="B31" s="814"/>
      <c r="C31" s="693"/>
      <c r="D31" s="694"/>
      <c r="E31" s="694"/>
      <c r="F31" s="694"/>
      <c r="G31" s="694"/>
      <c r="H31" s="1020"/>
      <c r="I31" s="815"/>
      <c r="J31" s="815"/>
      <c r="K31" s="815"/>
    </row>
    <row r="32" spans="1:11" s="17" customFormat="1" ht="21" customHeight="1">
      <c r="A32" s="814"/>
      <c r="B32" s="814"/>
      <c r="C32" s="693"/>
      <c r="D32" s="694"/>
      <c r="E32" s="694"/>
      <c r="F32" s="694"/>
      <c r="G32" s="694"/>
      <c r="H32" s="1020"/>
      <c r="I32" s="815"/>
      <c r="J32" s="815"/>
      <c r="K32" s="815"/>
    </row>
    <row r="33" spans="1:11" s="17" customFormat="1" ht="21" customHeight="1">
      <c r="A33" s="814"/>
      <c r="B33" s="814"/>
      <c r="C33" s="693"/>
      <c r="D33" s="695"/>
      <c r="E33" s="693"/>
      <c r="F33" s="693"/>
      <c r="G33" s="693"/>
      <c r="H33" s="815"/>
      <c r="I33" s="815"/>
      <c r="J33" s="815"/>
      <c r="K33" s="815"/>
    </row>
    <row r="34" spans="1:11" s="17" customFormat="1" ht="21" customHeight="1">
      <c r="A34" s="814"/>
      <c r="B34" s="814"/>
      <c r="C34" s="693"/>
      <c r="D34" s="695"/>
      <c r="E34" s="693"/>
      <c r="F34" s="693"/>
      <c r="G34" s="693"/>
      <c r="H34" s="815"/>
      <c r="I34" s="815"/>
      <c r="J34" s="815"/>
      <c r="K34" s="815"/>
    </row>
    <row r="35" spans="1:11" s="17" customFormat="1" ht="21" customHeight="1">
      <c r="A35" s="814"/>
      <c r="B35" s="814"/>
      <c r="C35" s="693"/>
      <c r="D35" s="695"/>
      <c r="E35" s="693"/>
      <c r="F35" s="693"/>
      <c r="G35" s="693"/>
      <c r="H35" s="815"/>
      <c r="I35" s="815"/>
      <c r="J35" s="815"/>
      <c r="K35" s="815"/>
    </row>
    <row r="36" spans="1:11" s="17" customFormat="1" ht="21" customHeight="1">
      <c r="A36" s="814"/>
      <c r="B36" s="814"/>
      <c r="C36" s="693"/>
      <c r="D36" s="695"/>
      <c r="E36" s="693"/>
      <c r="F36" s="693"/>
      <c r="G36" s="693"/>
      <c r="H36" s="815"/>
      <c r="I36" s="815"/>
      <c r="J36" s="815"/>
      <c r="K36" s="815"/>
    </row>
    <row r="37" spans="1:11" s="17" customFormat="1" ht="21" customHeight="1">
      <c r="A37" s="814"/>
      <c r="B37" s="814"/>
      <c r="C37" s="693"/>
      <c r="D37" s="695"/>
      <c r="E37" s="693"/>
      <c r="F37" s="693"/>
      <c r="G37" s="693"/>
      <c r="H37" s="815"/>
      <c r="I37" s="815"/>
      <c r="J37" s="815"/>
      <c r="K37" s="815"/>
    </row>
    <row r="38" spans="1:11" s="17" customFormat="1" ht="15.75" customHeight="1">
      <c r="A38" s="1" t="s">
        <v>794</v>
      </c>
      <c r="I38" s="22"/>
      <c r="J38" s="22"/>
      <c r="K38" s="22"/>
    </row>
    <row r="39" spans="9:11" s="17" customFormat="1" ht="12.75" customHeight="1">
      <c r="I39" s="22"/>
      <c r="J39" s="22"/>
      <c r="K39" s="22"/>
    </row>
    <row r="40" spans="9:11" s="17" customFormat="1" ht="11.25">
      <c r="I40" s="22"/>
      <c r="J40" s="22"/>
      <c r="K40" s="22"/>
    </row>
    <row r="41" spans="9:11" s="17" customFormat="1" ht="11.25">
      <c r="I41" s="22"/>
      <c r="J41" s="22"/>
      <c r="K41" s="22"/>
    </row>
    <row r="42" spans="9:11" s="17" customFormat="1" ht="11.25">
      <c r="I42" s="22"/>
      <c r="J42" s="22"/>
      <c r="K42" s="22"/>
    </row>
    <row r="43" spans="9:11" s="17" customFormat="1" ht="11.25">
      <c r="I43" s="22"/>
      <c r="J43" s="22"/>
      <c r="K43" s="22"/>
    </row>
    <row r="44" spans="9:11" s="17" customFormat="1" ht="11.25">
      <c r="I44" s="22"/>
      <c r="J44" s="22"/>
      <c r="K44" s="22"/>
    </row>
    <row r="45" spans="9:11" s="17" customFormat="1" ht="11.25">
      <c r="I45" s="22"/>
      <c r="J45" s="22"/>
      <c r="K45" s="22"/>
    </row>
    <row r="46" spans="9:11" s="17" customFormat="1" ht="11.25">
      <c r="I46" s="22"/>
      <c r="J46" s="22"/>
      <c r="K46" s="22"/>
    </row>
    <row r="47" spans="9:11" s="17" customFormat="1" ht="11.25">
      <c r="I47" s="22"/>
      <c r="J47" s="22"/>
      <c r="K47" s="22"/>
    </row>
    <row r="48" spans="9:11" s="17" customFormat="1" ht="11.25">
      <c r="I48" s="22"/>
      <c r="J48" s="22"/>
      <c r="K48" s="22"/>
    </row>
    <row r="49" spans="9:11" s="17" customFormat="1" ht="11.25">
      <c r="I49" s="22"/>
      <c r="J49" s="22"/>
      <c r="K49" s="22"/>
    </row>
    <row r="50" spans="9:11" s="17" customFormat="1" ht="11.25">
      <c r="I50" s="22"/>
      <c r="J50" s="22"/>
      <c r="K50" s="22"/>
    </row>
    <row r="51" spans="9:11" s="17" customFormat="1" ht="11.25">
      <c r="I51" s="22"/>
      <c r="J51" s="22"/>
      <c r="K51" s="22"/>
    </row>
    <row r="52" spans="9:11" s="17" customFormat="1" ht="11.25">
      <c r="I52" s="22"/>
      <c r="J52" s="22"/>
      <c r="K52" s="22"/>
    </row>
    <row r="53" spans="9:11" s="17" customFormat="1" ht="11.25">
      <c r="I53" s="22"/>
      <c r="J53" s="22"/>
      <c r="K53" s="22"/>
    </row>
    <row r="54" spans="9:11" s="17" customFormat="1" ht="11.25">
      <c r="I54" s="22"/>
      <c r="J54" s="22"/>
      <c r="K54" s="22"/>
    </row>
    <row r="55" spans="9:11" s="17" customFormat="1" ht="11.25">
      <c r="I55" s="22"/>
      <c r="J55" s="22"/>
      <c r="K55" s="22"/>
    </row>
    <row r="56" spans="9:11" s="17" customFormat="1" ht="11.25">
      <c r="I56" s="22"/>
      <c r="J56" s="22"/>
      <c r="K56" s="22"/>
    </row>
    <row r="57" spans="9:11" s="17" customFormat="1" ht="11.25">
      <c r="I57" s="22"/>
      <c r="J57" s="22"/>
      <c r="K57" s="22"/>
    </row>
    <row r="58" spans="9:11" s="17" customFormat="1" ht="11.25">
      <c r="I58" s="22"/>
      <c r="J58" s="22"/>
      <c r="K58" s="22"/>
    </row>
    <row r="59" spans="9:11" s="17" customFormat="1" ht="11.25">
      <c r="I59" s="22"/>
      <c r="J59" s="22"/>
      <c r="K59" s="22"/>
    </row>
    <row r="60" spans="9:11" s="17" customFormat="1" ht="11.25">
      <c r="I60" s="22"/>
      <c r="J60" s="22"/>
      <c r="K60" s="22"/>
    </row>
    <row r="61" spans="9:11" s="17" customFormat="1" ht="11.25">
      <c r="I61" s="22"/>
      <c r="J61" s="22"/>
      <c r="K61" s="22"/>
    </row>
  </sheetData>
  <sheetProtection insertRows="0"/>
  <protectedRanges>
    <protectedRange sqref="B12 A10:A12 I13:K34 C12:H34 B10:H11 J11:K11" name="Range2"/>
    <protectedRange sqref="B7:H8" name="Range1"/>
  </protectedRanges>
  <mergeCells count="7">
    <mergeCell ref="A4:G4"/>
    <mergeCell ref="A3:G3"/>
    <mergeCell ref="A5:G5"/>
    <mergeCell ref="B11:G11"/>
    <mergeCell ref="H11:K11"/>
    <mergeCell ref="C10:D10"/>
    <mergeCell ref="F10:G10"/>
  </mergeCells>
  <dataValidations count="2">
    <dataValidation type="textLength" operator="equal" allowBlank="1" showInputMessage="1" showErrorMessage="1" sqref="G14:G316">
      <formula1>5</formula1>
    </dataValidation>
    <dataValidation type="textLength" operator="equal" allowBlank="1" showInputMessage="1" showErrorMessage="1" error="Please enter only the 5 digit zipcode" sqref="G13">
      <formula1>5</formula1>
    </dataValidation>
  </dataValidations>
  <printOptions horizontalCentered="1"/>
  <pageMargins left="0.5" right="0.5" top="0.7" bottom="0.7" header="0.5" footer="0.5"/>
  <pageSetup horizontalDpi="600" verticalDpi="600" orientation="portrait" scale="82" r:id="rId1"/>
  <headerFooter alignWithMargins="0">
    <oddFooter>&amp;LFY 2017 Uniform Reporting System (URS) Table 10&amp;RPage &amp;P</oddFooter>
  </headerFooter>
  <colBreaks count="3" manualBreakCount="3">
    <brk id="4" max="37" man="1"/>
    <brk id="15" max="19" man="1"/>
    <brk id="24" max="65535" man="1"/>
  </colBreaks>
</worksheet>
</file>

<file path=xl/worksheets/sheet17.xml><?xml version="1.0" encoding="utf-8"?>
<worksheet xmlns="http://schemas.openxmlformats.org/spreadsheetml/2006/main" xmlns:r="http://schemas.openxmlformats.org/officeDocument/2006/relationships">
  <sheetPr codeName="Sheet16"/>
  <dimension ref="A1:P161"/>
  <sheetViews>
    <sheetView showGridLines="0" zoomScaleSheetLayoutView="100" zoomScalePageLayoutView="0" workbookViewId="0" topLeftCell="A1">
      <selection activeCell="A1" sqref="A1:C1"/>
    </sheetView>
  </sheetViews>
  <sheetFormatPr defaultColWidth="9.140625" defaultRowHeight="12.75"/>
  <cols>
    <col min="1" max="1" width="18.7109375" style="669" customWidth="1"/>
    <col min="2" max="2" width="33.28125" style="669" customWidth="1"/>
    <col min="3" max="3" width="16.7109375" style="669" customWidth="1"/>
    <col min="4" max="4" width="13.28125" style="669" customWidth="1"/>
    <col min="5" max="5" width="20.8515625" style="669" customWidth="1"/>
    <col min="6" max="6" width="6.7109375" style="669" customWidth="1"/>
    <col min="7" max="11" width="9.140625" style="669" customWidth="1"/>
    <col min="12" max="13" width="9.140625" style="20" customWidth="1"/>
    <col min="14" max="16384" width="9.140625" style="669" customWidth="1"/>
  </cols>
  <sheetData>
    <row r="1" spans="1:3" ht="12.75">
      <c r="A1" s="1250" t="s">
        <v>709</v>
      </c>
      <c r="B1" s="1250"/>
      <c r="C1" s="1250"/>
    </row>
    <row r="2" spans="1:5" ht="12.75">
      <c r="A2" s="797"/>
      <c r="B2" s="2"/>
      <c r="C2" s="2"/>
      <c r="D2" s="2"/>
      <c r="E2" s="2"/>
    </row>
    <row r="3" ht="18" customHeight="1">
      <c r="A3" s="153" t="s">
        <v>436</v>
      </c>
    </row>
    <row r="4" spans="1:3" ht="6.75" customHeight="1">
      <c r="A4" s="23"/>
      <c r="B4" s="670"/>
      <c r="C4" s="670"/>
    </row>
    <row r="5" spans="1:5" ht="12.75">
      <c r="A5" s="1251" t="s">
        <v>283</v>
      </c>
      <c r="B5" s="1252"/>
      <c r="C5" s="671"/>
      <c r="D5" s="672"/>
      <c r="E5" s="672"/>
    </row>
    <row r="6" spans="1:5" ht="12.75">
      <c r="A6" s="1253" t="s">
        <v>813</v>
      </c>
      <c r="B6" s="1252"/>
      <c r="C6" s="1047"/>
      <c r="D6" s="1018" t="s">
        <v>696</v>
      </c>
      <c r="E6" s="1048"/>
    </row>
    <row r="7" spans="1:5" ht="12.75">
      <c r="A7" s="1251" t="s">
        <v>608</v>
      </c>
      <c r="B7" s="1252"/>
      <c r="C7" s="1216"/>
      <c r="D7" s="1254"/>
      <c r="E7" s="1218"/>
    </row>
    <row r="8" spans="1:5" ht="22.5">
      <c r="A8" s="1244" t="s">
        <v>300</v>
      </c>
      <c r="B8" s="1245"/>
      <c r="C8" s="95" t="s">
        <v>320</v>
      </c>
      <c r="D8" s="95" t="s">
        <v>302</v>
      </c>
      <c r="E8" s="95" t="s">
        <v>313</v>
      </c>
    </row>
    <row r="9" spans="1:7" ht="15" customHeight="1">
      <c r="A9" s="1246" t="s">
        <v>375</v>
      </c>
      <c r="B9" s="1247"/>
      <c r="C9" s="673"/>
      <c r="D9" s="673"/>
      <c r="E9" s="674"/>
      <c r="F9" s="675">
        <f>IF(D9=0,"",C9/D9)</f>
      </c>
      <c r="G9" s="161">
        <f>IF(C9=0,"",IF(C9&gt;D9,"Caution! Number of Positive Responses cannot be greater than Responses",""))</f>
      </c>
    </row>
    <row r="10" spans="1:7" ht="24.75" customHeight="1">
      <c r="A10" s="1248" t="s">
        <v>373</v>
      </c>
      <c r="B10" s="1249"/>
      <c r="C10" s="673"/>
      <c r="D10" s="673"/>
      <c r="E10" s="676"/>
      <c r="F10" s="675">
        <f aca="true" t="shared" si="0" ref="F10:F20">IF(D10=0,"",C10/D10)</f>
      </c>
      <c r="G10" s="161">
        <f>IF(C10=0,"",IF(C10&gt;D10,"Caution! Number of Positive Responses cannot be greater than Responses",""))</f>
      </c>
    </row>
    <row r="11" spans="1:7" ht="15" customHeight="1">
      <c r="A11" s="1248" t="s">
        <v>374</v>
      </c>
      <c r="B11" s="1249"/>
      <c r="C11" s="673"/>
      <c r="D11" s="673"/>
      <c r="E11" s="676"/>
      <c r="F11" s="675">
        <f t="shared" si="0"/>
      </c>
      <c r="G11" s="161">
        <f>IF(C11=0,"",IF(C11&gt;D11,"Caution! Number of Positive Responses cannot be greater than Responses",""))</f>
      </c>
    </row>
    <row r="12" spans="1:7" ht="15" customHeight="1">
      <c r="A12" s="1246" t="s">
        <v>377</v>
      </c>
      <c r="B12" s="1247"/>
      <c r="C12" s="673"/>
      <c r="D12" s="673"/>
      <c r="E12" s="676"/>
      <c r="F12" s="675">
        <f t="shared" si="0"/>
      </c>
      <c r="G12" s="161">
        <f>IF(C12=0,"",IF(C12&gt;D12,"Caution! Number of Positive Responses cannot be greater than Responses",""))</f>
      </c>
    </row>
    <row r="13" spans="1:7" ht="15" customHeight="1">
      <c r="A13" s="1246" t="s">
        <v>378</v>
      </c>
      <c r="B13" s="1247"/>
      <c r="C13" s="673"/>
      <c r="D13" s="673"/>
      <c r="E13" s="676"/>
      <c r="F13" s="675">
        <f t="shared" si="0"/>
      </c>
      <c r="G13" s="161">
        <f>IF(C13=0,"",IF(C13&gt;D13,"Caution! Number of Positive Responses cannot be greater than Responses",""))</f>
      </c>
    </row>
    <row r="14" spans="1:7" ht="8.25" customHeight="1">
      <c r="A14" s="93"/>
      <c r="C14" s="162"/>
      <c r="D14" s="162"/>
      <c r="E14" s="163"/>
      <c r="F14" s="675"/>
      <c r="G14" s="161"/>
    </row>
    <row r="15" spans="1:7" ht="33" customHeight="1">
      <c r="A15" s="1243" t="s">
        <v>407</v>
      </c>
      <c r="B15" s="1243"/>
      <c r="C15" s="95" t="s">
        <v>320</v>
      </c>
      <c r="D15" s="95" t="s">
        <v>302</v>
      </c>
      <c r="E15" s="95" t="s">
        <v>313</v>
      </c>
      <c r="F15" s="675"/>
      <c r="G15" s="161"/>
    </row>
    <row r="16" spans="1:7" ht="15" customHeight="1">
      <c r="A16" s="1233" t="s">
        <v>375</v>
      </c>
      <c r="B16" s="1233"/>
      <c r="C16" s="673"/>
      <c r="D16" s="673"/>
      <c r="E16" s="674"/>
      <c r="F16" s="675">
        <f t="shared" si="0"/>
      </c>
      <c r="G16" s="161">
        <f>IF(C16=0,"",IF(C16&gt;D16,"Caution! Number of Positive Responses cannot be greater than Responses",""))</f>
      </c>
    </row>
    <row r="17" spans="1:7" ht="15" customHeight="1">
      <c r="A17" s="1232" t="s">
        <v>371</v>
      </c>
      <c r="B17" s="1232"/>
      <c r="C17" s="673"/>
      <c r="D17" s="673"/>
      <c r="E17" s="674"/>
      <c r="F17" s="675">
        <f t="shared" si="0"/>
      </c>
      <c r="G17" s="161">
        <f>IF(C17=0,"",IF(C17&gt;D17,"Caution! Number of Positive Responses cannot be greater than Responses",""))</f>
      </c>
    </row>
    <row r="18" spans="1:7" ht="15" customHeight="1">
      <c r="A18" s="1232" t="s">
        <v>372</v>
      </c>
      <c r="B18" s="1232"/>
      <c r="C18" s="673"/>
      <c r="D18" s="673"/>
      <c r="E18" s="674"/>
      <c r="F18" s="675">
        <f t="shared" si="0"/>
      </c>
      <c r="G18" s="161">
        <f>IF(C18=0,"",IF(C18&gt;D18,"Caution! Number of Positive Responses cannot be greater than Responses",""))</f>
      </c>
    </row>
    <row r="19" spans="1:7" ht="25.5" customHeight="1">
      <c r="A19" s="1232" t="s">
        <v>376</v>
      </c>
      <c r="B19" s="1232"/>
      <c r="C19" s="673"/>
      <c r="D19" s="673"/>
      <c r="E19" s="674"/>
      <c r="F19" s="675">
        <f t="shared" si="0"/>
      </c>
      <c r="G19" s="161">
        <f>IF(C19=0,"",IF(C19&gt;D19,"Caution! Number of Positive Responses cannot be greater than Responses",""))</f>
      </c>
    </row>
    <row r="20" spans="1:7" ht="15" customHeight="1">
      <c r="A20" s="1233" t="s">
        <v>443</v>
      </c>
      <c r="B20" s="1233"/>
      <c r="C20" s="673"/>
      <c r="D20" s="673"/>
      <c r="E20" s="674"/>
      <c r="F20" s="675">
        <f t="shared" si="0"/>
      </c>
      <c r="G20" s="161">
        <f>IF(C20=0,"",IF(C20&gt;D20,"Caution! Number of Positive Responses cannot be greater than Responses",""))</f>
      </c>
    </row>
    <row r="21" spans="1:5" ht="24.75" customHeight="1">
      <c r="A21" s="1234" t="s">
        <v>338</v>
      </c>
      <c r="B21" s="1235"/>
      <c r="C21" s="1235"/>
      <c r="D21" s="1235"/>
      <c r="E21" s="1236"/>
    </row>
    <row r="22" spans="1:5" ht="19.5" customHeight="1">
      <c r="A22" s="1237" t="s">
        <v>316</v>
      </c>
      <c r="B22" s="1238"/>
      <c r="C22" s="1238"/>
      <c r="D22" s="1238"/>
      <c r="E22" s="1239"/>
    </row>
    <row r="23" spans="1:5" ht="42.75" customHeight="1">
      <c r="A23" s="96" t="s">
        <v>280</v>
      </c>
      <c r="B23" s="1240"/>
      <c r="C23" s="1241"/>
      <c r="D23" s="1241"/>
      <c r="E23" s="1242"/>
    </row>
    <row r="24" ht="8.25" customHeight="1"/>
    <row r="25" spans="1:5" ht="12.75">
      <c r="A25" s="32" t="s">
        <v>161</v>
      </c>
      <c r="B25" s="677"/>
      <c r="C25" s="677"/>
      <c r="D25" s="677"/>
      <c r="E25" s="677"/>
    </row>
    <row r="26" spans="2:13" ht="10.5" customHeight="1">
      <c r="B26" s="678"/>
      <c r="C26" s="678"/>
      <c r="L26" s="679"/>
      <c r="M26" s="679"/>
    </row>
    <row r="27" spans="1:14" ht="24" customHeight="1">
      <c r="A27" s="1183" t="s">
        <v>171</v>
      </c>
      <c r="B27" s="1183"/>
      <c r="C27" s="1"/>
      <c r="D27" s="1"/>
      <c r="E27" s="1"/>
      <c r="F27" s="1"/>
      <c r="G27" s="1"/>
      <c r="H27" s="1"/>
      <c r="I27" s="1"/>
      <c r="J27" s="1"/>
      <c r="K27" s="1"/>
      <c r="L27" s="680">
        <v>0</v>
      </c>
      <c r="M27" s="680"/>
      <c r="N27" s="1"/>
    </row>
    <row r="28" spans="12:13" ht="8.25" customHeight="1">
      <c r="L28" s="680"/>
      <c r="M28" s="680"/>
    </row>
    <row r="29" spans="1:13" ht="12.75">
      <c r="A29" s="681" t="s">
        <v>174</v>
      </c>
      <c r="L29" s="680"/>
      <c r="M29" s="680"/>
    </row>
    <row r="30" spans="1:13" ht="12.75">
      <c r="A30" s="682" t="s">
        <v>175</v>
      </c>
      <c r="B30" s="678"/>
      <c r="L30" s="680">
        <v>0</v>
      </c>
      <c r="M30" s="680"/>
    </row>
    <row r="31" spans="1:13" ht="12.75">
      <c r="A31" s="682" t="s">
        <v>162</v>
      </c>
      <c r="B31" s="678"/>
      <c r="L31" s="680"/>
      <c r="M31" s="680"/>
    </row>
    <row r="32" spans="1:13" ht="12.75">
      <c r="A32" s="682" t="s">
        <v>163</v>
      </c>
      <c r="B32" s="678"/>
      <c r="L32" s="680"/>
      <c r="M32" s="680"/>
    </row>
    <row r="33" spans="1:13" ht="12.75">
      <c r="A33" s="682" t="s">
        <v>164</v>
      </c>
      <c r="B33" s="678"/>
      <c r="L33" s="680"/>
      <c r="M33" s="680"/>
    </row>
    <row r="34" spans="1:13" ht="12.75">
      <c r="A34" s="681" t="s">
        <v>359</v>
      </c>
      <c r="B34" s="678"/>
      <c r="L34" s="680"/>
      <c r="M34" s="680"/>
    </row>
    <row r="35" spans="1:13" ht="29.25" customHeight="1">
      <c r="A35" s="1230" t="s">
        <v>173</v>
      </c>
      <c r="B35" s="1230"/>
      <c r="L35" s="680"/>
      <c r="M35" s="680"/>
    </row>
    <row r="36" spans="1:13" ht="12.75" customHeight="1">
      <c r="A36" s="683"/>
      <c r="B36" s="97" t="s">
        <v>177</v>
      </c>
      <c r="C36" s="1216"/>
      <c r="D36" s="1217"/>
      <c r="E36" s="1218"/>
      <c r="F36" s="670"/>
      <c r="G36" s="670"/>
      <c r="H36" s="670"/>
      <c r="I36" s="670"/>
      <c r="L36" s="680" t="b">
        <v>0</v>
      </c>
      <c r="M36" s="680"/>
    </row>
    <row r="37" spans="1:13" ht="12.75">
      <c r="A37" s="683"/>
      <c r="B37" s="42"/>
      <c r="C37" s="684"/>
      <c r="D37" s="684"/>
      <c r="E37" s="684"/>
      <c r="L37" s="680"/>
      <c r="M37" s="680"/>
    </row>
    <row r="38" spans="1:13" ht="15" customHeight="1">
      <c r="A38" s="25" t="s">
        <v>165</v>
      </c>
      <c r="F38" s="670"/>
      <c r="G38" s="670"/>
      <c r="H38" s="670"/>
      <c r="I38" s="670"/>
      <c r="L38" s="680"/>
      <c r="M38" s="680"/>
    </row>
    <row r="39" spans="12:13" ht="8.25" customHeight="1">
      <c r="L39" s="680"/>
      <c r="M39" s="680"/>
    </row>
    <row r="40" spans="1:13" ht="24.75" customHeight="1">
      <c r="A40" s="1231" t="s">
        <v>172</v>
      </c>
      <c r="B40" s="1231"/>
      <c r="L40" s="680"/>
      <c r="M40" s="680"/>
    </row>
    <row r="41" spans="1:13" ht="8.25" customHeight="1">
      <c r="A41" s="683"/>
      <c r="L41" s="680">
        <v>0</v>
      </c>
      <c r="M41" s="680"/>
    </row>
    <row r="42" spans="1:13" ht="8.25" customHeight="1">
      <c r="A42" s="683"/>
      <c r="L42" s="680"/>
      <c r="M42" s="680"/>
    </row>
    <row r="43" spans="1:13" ht="24" customHeight="1">
      <c r="A43" s="1231" t="s">
        <v>176</v>
      </c>
      <c r="B43" s="1231"/>
      <c r="E43" s="17"/>
      <c r="L43" s="680"/>
      <c r="M43" s="680"/>
    </row>
    <row r="44" spans="2:13" ht="12.75">
      <c r="B44" s="678"/>
      <c r="L44" s="680">
        <v>0</v>
      </c>
      <c r="M44" s="680"/>
    </row>
    <row r="45" spans="2:13" ht="8.25" customHeight="1">
      <c r="B45" s="678"/>
      <c r="C45" s="670"/>
      <c r="L45" s="680"/>
      <c r="M45" s="680"/>
    </row>
    <row r="46" spans="2:13" ht="12" customHeight="1">
      <c r="B46" s="97" t="s">
        <v>323</v>
      </c>
      <c r="C46" s="1216"/>
      <c r="D46" s="1217"/>
      <c r="E46" s="1218"/>
      <c r="L46" s="680"/>
      <c r="M46" s="680"/>
    </row>
    <row r="47" spans="2:13" ht="8.25" customHeight="1">
      <c r="B47" s="6"/>
      <c r="C47" s="684"/>
      <c r="D47" s="684"/>
      <c r="E47" s="684"/>
      <c r="F47" s="678"/>
      <c r="G47" s="685"/>
      <c r="H47" s="685"/>
      <c r="I47" s="685"/>
      <c r="J47" s="70"/>
      <c r="L47" s="680"/>
      <c r="M47" s="680"/>
    </row>
    <row r="48" spans="1:13" ht="12.75" customHeight="1">
      <c r="A48" s="32" t="s">
        <v>419</v>
      </c>
      <c r="B48" s="677"/>
      <c r="C48" s="677"/>
      <c r="D48" s="677"/>
      <c r="E48" s="677"/>
      <c r="F48" s="678"/>
      <c r="G48" s="685"/>
      <c r="H48" s="685"/>
      <c r="I48" s="685"/>
      <c r="J48" s="70"/>
      <c r="L48" s="680"/>
      <c r="M48" s="680"/>
    </row>
    <row r="49" spans="2:13" ht="8.25" customHeight="1">
      <c r="B49" s="6"/>
      <c r="C49" s="684"/>
      <c r="D49" s="684"/>
      <c r="E49" s="684"/>
      <c r="F49" s="678"/>
      <c r="G49" s="685"/>
      <c r="H49" s="685"/>
      <c r="I49" s="685"/>
      <c r="J49" s="70"/>
      <c r="L49" s="680"/>
      <c r="M49" s="680"/>
    </row>
    <row r="50" spans="1:13" ht="12.75">
      <c r="A50" s="669" t="s">
        <v>324</v>
      </c>
      <c r="B50" s="6"/>
      <c r="C50" s="684"/>
      <c r="D50" s="684"/>
      <c r="E50" s="684"/>
      <c r="F50" s="678"/>
      <c r="G50" s="685"/>
      <c r="H50" s="685"/>
      <c r="I50" s="685"/>
      <c r="J50" s="70"/>
      <c r="L50" s="680"/>
      <c r="M50" s="680"/>
    </row>
    <row r="51" spans="2:13" ht="12.75">
      <c r="B51" s="6"/>
      <c r="C51" s="684"/>
      <c r="D51" s="684"/>
      <c r="E51" s="684"/>
      <c r="F51" s="678"/>
      <c r="G51" s="685"/>
      <c r="H51" s="685"/>
      <c r="I51" s="685"/>
      <c r="J51" s="70"/>
      <c r="L51" s="680"/>
      <c r="M51" s="680"/>
    </row>
    <row r="52" spans="2:13" ht="16.5" customHeight="1">
      <c r="B52" s="6"/>
      <c r="C52" s="684"/>
      <c r="D52" s="684"/>
      <c r="E52" s="684"/>
      <c r="F52" s="678"/>
      <c r="G52" s="685"/>
      <c r="H52" s="685"/>
      <c r="I52" s="685"/>
      <c r="J52" s="70"/>
      <c r="L52" s="680" t="b">
        <v>0</v>
      </c>
      <c r="M52" s="680"/>
    </row>
    <row r="53" spans="1:13" ht="12.75">
      <c r="A53" s="3" t="s">
        <v>325</v>
      </c>
      <c r="F53" s="678"/>
      <c r="G53" s="685"/>
      <c r="H53" s="685"/>
      <c r="I53" s="685"/>
      <c r="J53" s="70"/>
      <c r="L53" s="680" t="b">
        <v>0</v>
      </c>
      <c r="M53" s="680"/>
    </row>
    <row r="54" spans="1:13" ht="18" customHeight="1">
      <c r="A54" s="25"/>
      <c r="L54" s="680"/>
      <c r="M54" s="680"/>
    </row>
    <row r="55" spans="1:13" ht="12.75">
      <c r="A55" s="25"/>
      <c r="L55" s="680" t="b">
        <v>0</v>
      </c>
      <c r="M55" s="680"/>
    </row>
    <row r="56" spans="1:13" ht="12.75">
      <c r="A56" s="25"/>
      <c r="L56" s="680" t="b">
        <v>0</v>
      </c>
      <c r="M56" s="680"/>
    </row>
    <row r="57" spans="1:13" ht="12.75">
      <c r="A57" s="17" t="s">
        <v>326</v>
      </c>
      <c r="L57" s="680" t="b">
        <v>0</v>
      </c>
      <c r="M57" s="680"/>
    </row>
    <row r="58" spans="1:13" ht="12.75">
      <c r="A58" s="1216"/>
      <c r="B58" s="1217"/>
      <c r="C58" s="1217"/>
      <c r="D58" s="1217"/>
      <c r="E58" s="1218"/>
      <c r="L58" s="680"/>
      <c r="M58" s="680"/>
    </row>
    <row r="59" spans="1:13" ht="12.75">
      <c r="A59" s="25"/>
      <c r="L59" s="680"/>
      <c r="M59" s="680"/>
    </row>
    <row r="60" spans="1:13" ht="12.75">
      <c r="A60" s="3" t="s">
        <v>327</v>
      </c>
      <c r="L60" s="680"/>
      <c r="M60" s="680"/>
    </row>
    <row r="61" spans="1:13" ht="12.75">
      <c r="A61" s="686"/>
      <c r="B61" s="69" t="s">
        <v>166</v>
      </c>
      <c r="C61" s="69" t="s">
        <v>167</v>
      </c>
      <c r="D61" s="683"/>
      <c r="E61" s="683"/>
      <c r="L61" s="680"/>
      <c r="M61" s="680"/>
    </row>
    <row r="62" spans="1:13" s="683" customFormat="1" ht="15" customHeight="1">
      <c r="A62" s="39" t="s">
        <v>168</v>
      </c>
      <c r="B62" s="687"/>
      <c r="C62" s="687"/>
      <c r="D62" s="669"/>
      <c r="E62" s="669"/>
      <c r="L62" s="688" t="b">
        <v>0</v>
      </c>
      <c r="M62" s="688" t="b">
        <v>0</v>
      </c>
    </row>
    <row r="63" spans="1:13" ht="12.75">
      <c r="A63" s="39" t="s">
        <v>169</v>
      </c>
      <c r="B63" s="689"/>
      <c r="C63" s="690"/>
      <c r="L63" s="680" t="b">
        <v>0</v>
      </c>
      <c r="M63" s="680"/>
    </row>
    <row r="64" spans="1:13" ht="12.75">
      <c r="A64" s="39" t="s">
        <v>170</v>
      </c>
      <c r="B64" s="689"/>
      <c r="C64" s="689"/>
      <c r="L64" s="680" t="b">
        <v>0</v>
      </c>
      <c r="M64" s="680" t="b">
        <v>0</v>
      </c>
    </row>
    <row r="65" spans="1:13" ht="12.75">
      <c r="A65" s="39" t="s">
        <v>307</v>
      </c>
      <c r="B65" s="687"/>
      <c r="C65" s="687"/>
      <c r="L65" s="680" t="b">
        <v>0</v>
      </c>
      <c r="M65" s="680" t="b">
        <v>0</v>
      </c>
    </row>
    <row r="66" spans="12:13" ht="12.75">
      <c r="L66" s="680"/>
      <c r="M66" s="680"/>
    </row>
    <row r="67" spans="1:13" ht="12.75">
      <c r="A67" s="3" t="s">
        <v>328</v>
      </c>
      <c r="L67" s="680"/>
      <c r="M67" s="680"/>
    </row>
    <row r="68" spans="12:13" ht="12.75">
      <c r="L68" s="680"/>
      <c r="M68" s="680"/>
    </row>
    <row r="69" spans="1:13" ht="12.75">
      <c r="A69" s="678"/>
      <c r="B69" s="678"/>
      <c r="L69" s="680" t="b">
        <v>0</v>
      </c>
      <c r="M69" s="680"/>
    </row>
    <row r="70" spans="1:13" ht="12.75">
      <c r="A70" s="678"/>
      <c r="B70" s="678"/>
      <c r="L70" s="680" t="b">
        <v>0</v>
      </c>
      <c r="M70" s="680"/>
    </row>
    <row r="71" spans="1:13" ht="12.75">
      <c r="A71" s="678"/>
      <c r="B71" s="678"/>
      <c r="L71" s="680" t="b">
        <v>0</v>
      </c>
      <c r="M71" s="680"/>
    </row>
    <row r="72" spans="12:13" ht="12.75">
      <c r="L72" s="680" t="b">
        <v>0</v>
      </c>
      <c r="M72" s="680"/>
    </row>
    <row r="73" spans="1:16" ht="12.75">
      <c r="A73" s="678"/>
      <c r="B73" s="67" t="s">
        <v>321</v>
      </c>
      <c r="C73" s="1216"/>
      <c r="D73" s="1217"/>
      <c r="E73" s="1218"/>
      <c r="F73" s="670"/>
      <c r="G73" s="670"/>
      <c r="H73" s="670"/>
      <c r="I73" s="670"/>
      <c r="J73" s="670"/>
      <c r="K73" s="670"/>
      <c r="L73" s="691" t="b">
        <v>0</v>
      </c>
      <c r="M73" s="691"/>
      <c r="N73" s="670"/>
      <c r="O73" s="670"/>
      <c r="P73" s="670"/>
    </row>
    <row r="74" spans="1:16" ht="8.25" customHeight="1">
      <c r="A74" s="1"/>
      <c r="F74" s="70"/>
      <c r="G74" s="70"/>
      <c r="H74" s="70"/>
      <c r="I74" s="70"/>
      <c r="J74" s="70"/>
      <c r="K74" s="670"/>
      <c r="L74" s="691"/>
      <c r="M74" s="691"/>
      <c r="N74" s="670"/>
      <c r="O74" s="670"/>
      <c r="P74" s="670"/>
    </row>
    <row r="75" spans="1:13" ht="12.75">
      <c r="A75" s="3" t="s">
        <v>178</v>
      </c>
      <c r="B75" s="17"/>
      <c r="C75" s="17"/>
      <c r="D75" s="17"/>
      <c r="E75" s="17"/>
      <c r="L75" s="680"/>
      <c r="M75" s="680"/>
    </row>
    <row r="76" spans="2:13" s="17" customFormat="1" ht="12.75">
      <c r="B76" s="669"/>
      <c r="L76" s="680"/>
      <c r="M76" s="680"/>
    </row>
    <row r="77" spans="2:13" s="17" customFormat="1" ht="12.75">
      <c r="B77" s="678"/>
      <c r="L77" s="680" t="b">
        <v>0</v>
      </c>
      <c r="M77" s="680"/>
    </row>
    <row r="78" spans="2:13" s="17" customFormat="1" ht="12.75">
      <c r="B78" s="678"/>
      <c r="L78" s="680" t="b">
        <v>0</v>
      </c>
      <c r="M78" s="680"/>
    </row>
    <row r="79" spans="12:13" s="17" customFormat="1" ht="8.25" customHeight="1">
      <c r="L79" s="680" t="b">
        <v>0</v>
      </c>
      <c r="M79" s="680"/>
    </row>
    <row r="80" spans="1:13" s="17" customFormat="1" ht="12">
      <c r="A80" s="3" t="s">
        <v>308</v>
      </c>
      <c r="L80" s="680"/>
      <c r="M80" s="680"/>
    </row>
    <row r="81" spans="1:13" s="17" customFormat="1" ht="11.25">
      <c r="A81" s="17" t="s">
        <v>309</v>
      </c>
      <c r="E81" s="692"/>
      <c r="L81" s="680"/>
      <c r="M81" s="680"/>
    </row>
    <row r="82" spans="1:13" s="17" customFormat="1" ht="11.25">
      <c r="A82" s="17" t="s">
        <v>310</v>
      </c>
      <c r="B82" s="35"/>
      <c r="E82" s="692"/>
      <c r="F82" s="66"/>
      <c r="G82" s="66"/>
      <c r="H82" s="66"/>
      <c r="I82" s="66"/>
      <c r="J82" s="66"/>
      <c r="L82" s="680"/>
      <c r="M82" s="680"/>
    </row>
    <row r="83" spans="1:13" s="17" customFormat="1" ht="11.25">
      <c r="A83" s="17" t="s">
        <v>311</v>
      </c>
      <c r="E83" s="692"/>
      <c r="F83" s="462"/>
      <c r="G83" s="66"/>
      <c r="H83" s="66"/>
      <c r="I83" s="66"/>
      <c r="J83" s="66"/>
      <c r="L83" s="680"/>
      <c r="M83" s="680"/>
    </row>
    <row r="84" spans="1:13" s="17" customFormat="1" ht="13.5" customHeight="1">
      <c r="A84" s="17" t="s">
        <v>312</v>
      </c>
      <c r="E84" s="463"/>
      <c r="F84" s="66"/>
      <c r="G84" s="66"/>
      <c r="H84" s="66"/>
      <c r="I84" s="66"/>
      <c r="J84" s="66"/>
      <c r="L84" s="680"/>
      <c r="M84" s="680"/>
    </row>
    <row r="85" spans="1:13" s="17" customFormat="1" ht="30" customHeight="1">
      <c r="A85" s="1229" t="s">
        <v>361</v>
      </c>
      <c r="B85" s="1229"/>
      <c r="C85" s="1229"/>
      <c r="D85" s="1229"/>
      <c r="E85" s="1229"/>
      <c r="F85" s="71"/>
      <c r="G85" s="71"/>
      <c r="H85" s="71"/>
      <c r="I85" s="71"/>
      <c r="J85" s="71"/>
      <c r="L85" s="680"/>
      <c r="M85" s="680"/>
    </row>
    <row r="86" spans="2:13" s="17" customFormat="1" ht="9.75" customHeight="1">
      <c r="B86" s="34"/>
      <c r="L86" s="680"/>
      <c r="M86" s="680"/>
    </row>
    <row r="87" spans="1:13" s="17" customFormat="1" ht="12">
      <c r="A87" s="3" t="s">
        <v>341</v>
      </c>
      <c r="B87" s="34"/>
      <c r="L87" s="680">
        <v>0</v>
      </c>
      <c r="M87" s="680"/>
    </row>
    <row r="88" spans="1:13" s="17" customFormat="1" ht="12.75" customHeight="1">
      <c r="A88" s="17" t="s">
        <v>342</v>
      </c>
      <c r="B88" s="34"/>
      <c r="D88" s="1"/>
      <c r="L88" s="680"/>
      <c r="M88" s="680"/>
    </row>
    <row r="89" spans="1:13" s="17" customFormat="1" ht="10.5" customHeight="1">
      <c r="A89" s="17" t="s">
        <v>408</v>
      </c>
      <c r="B89" s="34"/>
      <c r="D89" s="1"/>
      <c r="L89" s="680">
        <v>0</v>
      </c>
      <c r="M89" s="680"/>
    </row>
    <row r="90" spans="1:13" s="17" customFormat="1" ht="14.25" customHeight="1">
      <c r="A90" s="17" t="s">
        <v>343</v>
      </c>
      <c r="B90" s="34"/>
      <c r="L90" s="680"/>
      <c r="M90" s="680">
        <v>0</v>
      </c>
    </row>
    <row r="91" spans="1:13" s="17" customFormat="1" ht="12.75" customHeight="1">
      <c r="A91" s="17" t="s">
        <v>344</v>
      </c>
      <c r="B91" s="1220"/>
      <c r="C91" s="1221"/>
      <c r="D91" s="1221"/>
      <c r="E91" s="1222"/>
      <c r="L91" s="680"/>
      <c r="M91" s="680"/>
    </row>
    <row r="92" spans="1:13" s="17" customFormat="1" ht="14.25" customHeight="1">
      <c r="A92" s="17" t="s">
        <v>315</v>
      </c>
      <c r="L92" s="680"/>
      <c r="M92" s="680"/>
    </row>
    <row r="93" spans="1:13" s="17" customFormat="1" ht="101.25" customHeight="1">
      <c r="A93" s="1224" t="s">
        <v>420</v>
      </c>
      <c r="B93" s="1224"/>
      <c r="C93" s="1224"/>
      <c r="D93" s="1224"/>
      <c r="E93" s="1224"/>
      <c r="L93" s="680"/>
      <c r="M93" s="680"/>
    </row>
    <row r="94" spans="1:13" s="17" customFormat="1" ht="25.5" customHeight="1">
      <c r="A94" s="1224"/>
      <c r="B94" s="1224"/>
      <c r="C94" s="1224"/>
      <c r="D94" s="1224"/>
      <c r="E94" s="1224"/>
      <c r="F94" s="64"/>
      <c r="G94" s="64"/>
      <c r="H94" s="64"/>
      <c r="I94" s="64"/>
      <c r="J94" s="64"/>
      <c r="K94" s="64"/>
      <c r="L94" s="680"/>
      <c r="M94" s="680"/>
    </row>
    <row r="95" spans="1:13" s="17" customFormat="1" ht="1.5" customHeight="1">
      <c r="A95" s="1225"/>
      <c r="B95" s="1225"/>
      <c r="C95" s="1225"/>
      <c r="D95" s="1225"/>
      <c r="E95" s="1225"/>
      <c r="F95" s="64"/>
      <c r="G95" s="64"/>
      <c r="H95" s="64"/>
      <c r="I95" s="64"/>
      <c r="J95" s="64"/>
      <c r="K95" s="64"/>
      <c r="L95" s="680"/>
      <c r="M95" s="680"/>
    </row>
    <row r="96" spans="6:13" s="17" customFormat="1" ht="8.25" customHeight="1" hidden="1">
      <c r="F96" s="65"/>
      <c r="G96" s="65"/>
      <c r="H96" s="65"/>
      <c r="I96" s="65"/>
      <c r="J96" s="65"/>
      <c r="K96" s="65"/>
      <c r="L96" s="680"/>
      <c r="M96" s="680"/>
    </row>
    <row r="97" spans="1:13" s="17" customFormat="1" ht="18.75" customHeight="1">
      <c r="A97" s="32" t="s">
        <v>179</v>
      </c>
      <c r="B97" s="54"/>
      <c r="C97" s="54"/>
      <c r="D97" s="54"/>
      <c r="E97" s="54"/>
      <c r="L97" s="680"/>
      <c r="M97" s="680"/>
    </row>
    <row r="98" spans="1:13" s="3" customFormat="1" ht="10.5" customHeight="1">
      <c r="A98" s="669"/>
      <c r="B98" s="678"/>
      <c r="C98" s="678"/>
      <c r="D98" s="669"/>
      <c r="E98" s="669"/>
      <c r="F98" s="58"/>
      <c r="G98" s="58"/>
      <c r="H98" s="58"/>
      <c r="I98" s="58"/>
      <c r="J98" s="58"/>
      <c r="K98" s="58"/>
      <c r="L98" s="680"/>
      <c r="M98" s="680"/>
    </row>
    <row r="99" spans="1:13" s="17" customFormat="1" ht="16.5" customHeight="1">
      <c r="A99" s="1183" t="s">
        <v>180</v>
      </c>
      <c r="B99" s="1183"/>
      <c r="C99" s="1"/>
      <c r="D99" s="1"/>
      <c r="E99" s="1"/>
      <c r="F99" s="669"/>
      <c r="G99" s="669"/>
      <c r="H99" s="669"/>
      <c r="I99" s="669"/>
      <c r="J99" s="669"/>
      <c r="K99" s="669"/>
      <c r="L99" s="680"/>
      <c r="M99" s="680"/>
    </row>
    <row r="100" spans="1:13" s="17" customFormat="1" ht="12.75" customHeight="1">
      <c r="A100" s="389"/>
      <c r="B100" s="390" t="s">
        <v>444</v>
      </c>
      <c r="C100" s="1226"/>
      <c r="D100" s="1227"/>
      <c r="E100" s="1228"/>
      <c r="F100" s="669"/>
      <c r="G100" s="669"/>
      <c r="H100" s="669"/>
      <c r="I100" s="669"/>
      <c r="J100" s="669"/>
      <c r="K100" s="669"/>
      <c r="L100" s="680"/>
      <c r="M100" s="680"/>
    </row>
    <row r="101" spans="1:13" s="17" customFormat="1" ht="10.5" customHeight="1">
      <c r="A101" s="18" t="s">
        <v>345</v>
      </c>
      <c r="B101" s="669"/>
      <c r="C101" s="669"/>
      <c r="D101" s="669"/>
      <c r="E101" s="669"/>
      <c r="F101" s="1"/>
      <c r="G101" s="1"/>
      <c r="H101" s="1"/>
      <c r="I101" s="1"/>
      <c r="J101" s="1"/>
      <c r="K101" s="1"/>
      <c r="L101" s="680" t="b">
        <v>0</v>
      </c>
      <c r="M101" s="680"/>
    </row>
    <row r="102" spans="1:13" s="17" customFormat="1" ht="8.25" customHeight="1">
      <c r="A102" s="669"/>
      <c r="B102" s="669"/>
      <c r="C102" s="669"/>
      <c r="D102" s="669"/>
      <c r="E102" s="669"/>
      <c r="F102" s="669"/>
      <c r="G102" s="669"/>
      <c r="H102" s="669"/>
      <c r="I102" s="669"/>
      <c r="J102" s="669"/>
      <c r="K102" s="669"/>
      <c r="L102" s="680"/>
      <c r="M102" s="680"/>
    </row>
    <row r="103" spans="1:13" ht="12.75" customHeight="1">
      <c r="A103" s="1223" t="s">
        <v>181</v>
      </c>
      <c r="B103" s="1223"/>
      <c r="C103" s="1223"/>
      <c r="L103" s="680"/>
      <c r="M103" s="680"/>
    </row>
    <row r="104" spans="1:13" ht="12.75">
      <c r="A104" s="683"/>
      <c r="B104" s="42" t="s">
        <v>177</v>
      </c>
      <c r="C104" s="1219"/>
      <c r="D104" s="1219"/>
      <c r="E104" s="1219"/>
      <c r="L104" s="680" t="b">
        <v>0</v>
      </c>
      <c r="M104" s="680"/>
    </row>
    <row r="105" spans="1:13" ht="12.75">
      <c r="A105" s="683"/>
      <c r="B105" s="42"/>
      <c r="C105" s="684"/>
      <c r="D105" s="684"/>
      <c r="E105" s="684"/>
      <c r="L105" s="680"/>
      <c r="M105" s="680"/>
    </row>
    <row r="106" spans="1:13" ht="12.75">
      <c r="A106" s="683"/>
      <c r="B106" s="42"/>
      <c r="C106" s="684"/>
      <c r="D106" s="684"/>
      <c r="E106" s="684"/>
      <c r="L106" s="680"/>
      <c r="M106" s="680"/>
    </row>
    <row r="107" spans="1:13" ht="12.75">
      <c r="A107" s="25" t="s">
        <v>182</v>
      </c>
      <c r="L107" s="680"/>
      <c r="M107" s="680"/>
    </row>
    <row r="108" spans="12:13" ht="8.25" customHeight="1">
      <c r="L108" s="680"/>
      <c r="M108" s="680"/>
    </row>
    <row r="109" spans="1:13" ht="12.75" customHeight="1">
      <c r="A109" s="1183" t="s">
        <v>172</v>
      </c>
      <c r="B109" s="1183"/>
      <c r="C109" s="1183"/>
      <c r="L109" s="680">
        <v>0</v>
      </c>
      <c r="M109" s="680"/>
    </row>
    <row r="110" spans="1:13" ht="8.25" customHeight="1">
      <c r="A110" s="683"/>
      <c r="L110" s="680"/>
      <c r="M110" s="680"/>
    </row>
    <row r="111" spans="1:13" ht="12.75" customHeight="1">
      <c r="A111" s="1183" t="s">
        <v>176</v>
      </c>
      <c r="B111" s="1183"/>
      <c r="C111" s="1183"/>
      <c r="G111" s="669" t="s">
        <v>128</v>
      </c>
      <c r="L111" s="680">
        <v>0</v>
      </c>
      <c r="M111" s="680"/>
    </row>
    <row r="112" spans="2:13" ht="27.75" customHeight="1">
      <c r="B112" s="678"/>
      <c r="L112" s="680"/>
      <c r="M112" s="680"/>
    </row>
    <row r="113" spans="2:13" ht="13.5" customHeight="1">
      <c r="B113" s="97" t="s">
        <v>323</v>
      </c>
      <c r="C113" s="1219"/>
      <c r="D113" s="1219"/>
      <c r="E113" s="1219"/>
      <c r="L113" s="680"/>
      <c r="M113" s="680"/>
    </row>
    <row r="114" spans="2:13" ht="8.25" customHeight="1">
      <c r="B114" s="6"/>
      <c r="C114" s="684"/>
      <c r="D114" s="684"/>
      <c r="E114" s="684"/>
      <c r="F114" s="70"/>
      <c r="G114" s="70"/>
      <c r="H114" s="70"/>
      <c r="I114" s="70"/>
      <c r="J114" s="70"/>
      <c r="L114" s="680"/>
      <c r="M114" s="680"/>
    </row>
    <row r="115" spans="1:13" ht="12.75">
      <c r="A115" s="3" t="s">
        <v>324</v>
      </c>
      <c r="B115" s="31"/>
      <c r="C115" s="74"/>
      <c r="D115" s="74"/>
      <c r="E115" s="74"/>
      <c r="F115" s="70"/>
      <c r="G115" s="70"/>
      <c r="H115" s="70"/>
      <c r="I115" s="70"/>
      <c r="J115" s="70"/>
      <c r="L115" s="680"/>
      <c r="M115" s="680"/>
    </row>
    <row r="116" spans="1:13" s="3" customFormat="1" ht="12.75">
      <c r="A116" s="669"/>
      <c r="B116" s="6"/>
      <c r="C116" s="684"/>
      <c r="D116" s="684"/>
      <c r="E116" s="684"/>
      <c r="F116" s="81"/>
      <c r="G116" s="82"/>
      <c r="H116" s="82"/>
      <c r="I116" s="82"/>
      <c r="J116" s="74"/>
      <c r="L116" s="680"/>
      <c r="M116" s="680"/>
    </row>
    <row r="117" spans="2:13" ht="8.25" customHeight="1">
      <c r="B117" s="6"/>
      <c r="C117" s="684"/>
      <c r="D117" s="684"/>
      <c r="E117" s="684"/>
      <c r="F117" s="678"/>
      <c r="G117" s="685"/>
      <c r="H117" s="685"/>
      <c r="I117" s="685"/>
      <c r="J117" s="70"/>
      <c r="L117" s="680" t="b">
        <v>0</v>
      </c>
      <c r="M117" s="680"/>
    </row>
    <row r="118" spans="1:13" ht="12.75">
      <c r="A118" s="17" t="s">
        <v>346</v>
      </c>
      <c r="F118" s="678"/>
      <c r="G118" s="685"/>
      <c r="H118" s="685"/>
      <c r="I118" s="685"/>
      <c r="J118" s="70"/>
      <c r="L118" s="680"/>
      <c r="M118" s="680"/>
    </row>
    <row r="119" spans="1:13" ht="12.75">
      <c r="A119" s="1216"/>
      <c r="B119" s="1217"/>
      <c r="C119" s="1217"/>
      <c r="D119" s="1217"/>
      <c r="E119" s="1218"/>
      <c r="F119" s="678"/>
      <c r="G119" s="685"/>
      <c r="H119" s="685"/>
      <c r="I119" s="685"/>
      <c r="J119" s="70"/>
      <c r="L119" s="680"/>
      <c r="M119" s="680"/>
    </row>
    <row r="120" spans="1:13" ht="8.25" customHeight="1">
      <c r="A120" s="684"/>
      <c r="B120" s="684"/>
      <c r="C120" s="684"/>
      <c r="D120" s="684"/>
      <c r="E120" s="684"/>
      <c r="F120" s="678"/>
      <c r="G120" s="685"/>
      <c r="H120" s="685"/>
      <c r="I120" s="685"/>
      <c r="J120" s="70"/>
      <c r="L120" s="680"/>
      <c r="M120" s="680"/>
    </row>
    <row r="121" spans="1:13" ht="12.75">
      <c r="A121" s="3" t="s">
        <v>409</v>
      </c>
      <c r="F121" s="678"/>
      <c r="G121" s="685"/>
      <c r="H121" s="685"/>
      <c r="I121" s="685"/>
      <c r="J121" s="70"/>
      <c r="L121" s="680" t="b">
        <v>0</v>
      </c>
      <c r="M121" s="680"/>
    </row>
    <row r="122" spans="1:13" ht="12.75">
      <c r="A122" s="25"/>
      <c r="L122" s="680"/>
      <c r="M122" s="680"/>
    </row>
    <row r="123" spans="1:13" ht="12.75">
      <c r="A123" s="25"/>
      <c r="L123" s="680" t="b">
        <v>0</v>
      </c>
      <c r="M123" s="680"/>
    </row>
    <row r="124" spans="1:13" ht="12.75">
      <c r="A124" s="25"/>
      <c r="L124" s="680" t="b">
        <v>0</v>
      </c>
      <c r="M124" s="680"/>
    </row>
    <row r="125" spans="1:13" ht="12.75">
      <c r="A125" s="17" t="s">
        <v>326</v>
      </c>
      <c r="L125" s="680" t="b">
        <v>0</v>
      </c>
      <c r="M125" s="680"/>
    </row>
    <row r="126" spans="1:13" ht="12.75">
      <c r="A126" s="1216"/>
      <c r="B126" s="1217"/>
      <c r="C126" s="1217"/>
      <c r="D126" s="1217"/>
      <c r="E126" s="1218"/>
      <c r="L126" s="680"/>
      <c r="M126" s="680"/>
    </row>
    <row r="127" spans="12:13" ht="8.25" customHeight="1">
      <c r="L127" s="680"/>
      <c r="M127" s="680"/>
    </row>
    <row r="128" spans="1:13" ht="12.75">
      <c r="A128" s="3" t="s">
        <v>327</v>
      </c>
      <c r="L128" s="680"/>
      <c r="M128" s="680"/>
    </row>
    <row r="129" spans="1:13" ht="12.75">
      <c r="A129" s="687"/>
      <c r="B129" s="69" t="s">
        <v>166</v>
      </c>
      <c r="C129" s="69" t="s">
        <v>167</v>
      </c>
      <c r="L129" s="680"/>
      <c r="M129" s="680"/>
    </row>
    <row r="130" spans="1:13" ht="12.75">
      <c r="A130" s="30" t="s">
        <v>168</v>
      </c>
      <c r="B130" s="687"/>
      <c r="C130" s="687"/>
      <c r="L130" s="680"/>
      <c r="M130" s="680"/>
    </row>
    <row r="131" spans="1:13" ht="12.75">
      <c r="A131" s="30" t="s">
        <v>169</v>
      </c>
      <c r="B131" s="689"/>
      <c r="C131" s="690"/>
      <c r="L131" s="680" t="b">
        <v>0</v>
      </c>
      <c r="M131" s="680" t="b">
        <v>0</v>
      </c>
    </row>
    <row r="132" spans="1:13" ht="12.75">
      <c r="A132" s="30" t="s">
        <v>170</v>
      </c>
      <c r="B132" s="689"/>
      <c r="C132" s="689"/>
      <c r="L132" s="680" t="b">
        <v>0</v>
      </c>
      <c r="M132" s="680"/>
    </row>
    <row r="133" spans="1:13" ht="12.75">
      <c r="A133" s="30" t="s">
        <v>314</v>
      </c>
      <c r="B133" s="689"/>
      <c r="C133" s="689"/>
      <c r="L133" s="680" t="b">
        <v>0</v>
      </c>
      <c r="M133" s="680" t="b">
        <v>0</v>
      </c>
    </row>
    <row r="134" spans="1:13" ht="8.25" customHeight="1">
      <c r="A134" s="1"/>
      <c r="L134" s="680" t="b">
        <v>0</v>
      </c>
      <c r="M134" s="680" t="b">
        <v>0</v>
      </c>
    </row>
    <row r="135" spans="1:13" ht="12.75">
      <c r="A135" s="3" t="s">
        <v>328</v>
      </c>
      <c r="L135" s="680"/>
      <c r="M135" s="680"/>
    </row>
    <row r="136" spans="12:13" ht="12.75">
      <c r="L136" s="680"/>
      <c r="M136" s="680"/>
    </row>
    <row r="137" spans="1:13" ht="12.75">
      <c r="A137" s="678"/>
      <c r="B137" s="678"/>
      <c r="L137" s="680" t="b">
        <v>0</v>
      </c>
      <c r="M137" s="680"/>
    </row>
    <row r="138" spans="1:13" ht="12.75">
      <c r="A138" s="678"/>
      <c r="B138" s="678"/>
      <c r="L138" s="680" t="b">
        <v>0</v>
      </c>
      <c r="M138" s="680"/>
    </row>
    <row r="139" spans="1:13" ht="12.75">
      <c r="A139" s="678"/>
      <c r="B139" s="678"/>
      <c r="L139" s="680" t="b">
        <v>0</v>
      </c>
      <c r="M139" s="680"/>
    </row>
    <row r="140" spans="12:13" ht="12.75">
      <c r="L140" s="680" t="b">
        <v>0</v>
      </c>
      <c r="M140" s="680"/>
    </row>
    <row r="141" spans="1:13" ht="12.75">
      <c r="A141" s="678"/>
      <c r="B141" s="6" t="s">
        <v>322</v>
      </c>
      <c r="C141" s="1219"/>
      <c r="D141" s="1219"/>
      <c r="E141" s="1219"/>
      <c r="L141" s="680" t="b">
        <v>0</v>
      </c>
      <c r="M141" s="680"/>
    </row>
    <row r="142" spans="6:13" ht="8.25" customHeight="1">
      <c r="F142" s="70"/>
      <c r="G142" s="70"/>
      <c r="H142" s="70"/>
      <c r="I142" s="70"/>
      <c r="J142" s="70"/>
      <c r="L142" s="680"/>
      <c r="M142" s="680"/>
    </row>
    <row r="143" spans="1:13" ht="12.75">
      <c r="A143" s="3" t="s">
        <v>178</v>
      </c>
      <c r="B143" s="17"/>
      <c r="C143" s="17"/>
      <c r="D143" s="17"/>
      <c r="E143" s="17"/>
      <c r="L143" s="680"/>
      <c r="M143" s="680"/>
    </row>
    <row r="144" spans="1:13" ht="12.75">
      <c r="A144" s="17"/>
      <c r="C144" s="17"/>
      <c r="D144" s="17"/>
      <c r="E144" s="17"/>
      <c r="F144" s="17"/>
      <c r="G144" s="17"/>
      <c r="H144" s="17"/>
      <c r="I144" s="17"/>
      <c r="J144" s="17"/>
      <c r="K144" s="17"/>
      <c r="L144" s="680"/>
      <c r="M144" s="680"/>
    </row>
    <row r="145" spans="1:13" ht="12.75">
      <c r="A145" s="17"/>
      <c r="B145" s="678"/>
      <c r="C145" s="17"/>
      <c r="D145" s="17"/>
      <c r="E145" s="17"/>
      <c r="F145" s="17"/>
      <c r="G145" s="17"/>
      <c r="H145" s="17"/>
      <c r="I145" s="17"/>
      <c r="J145" s="17"/>
      <c r="K145" s="17"/>
      <c r="L145" s="680" t="b">
        <v>0</v>
      </c>
      <c r="M145" s="680"/>
    </row>
    <row r="146" spans="1:13" ht="12.75">
      <c r="A146" s="17"/>
      <c r="B146" s="678"/>
      <c r="C146" s="17"/>
      <c r="D146" s="17"/>
      <c r="E146" s="17"/>
      <c r="F146" s="17"/>
      <c r="G146" s="17"/>
      <c r="H146" s="17"/>
      <c r="I146" s="17"/>
      <c r="J146" s="17"/>
      <c r="K146" s="17"/>
      <c r="L146" s="680" t="b">
        <v>0</v>
      </c>
      <c r="M146" s="680"/>
    </row>
    <row r="147" spans="1:13" ht="8.25" customHeight="1">
      <c r="A147" s="17"/>
      <c r="B147" s="17"/>
      <c r="C147" s="17"/>
      <c r="D147" s="17"/>
      <c r="E147" s="17"/>
      <c r="F147" s="17"/>
      <c r="G147" s="17"/>
      <c r="H147" s="17"/>
      <c r="I147" s="17"/>
      <c r="J147" s="17"/>
      <c r="K147" s="17"/>
      <c r="L147" s="680" t="b">
        <v>0</v>
      </c>
      <c r="M147" s="680"/>
    </row>
    <row r="148" spans="1:13" ht="12.75">
      <c r="A148" s="3" t="s">
        <v>308</v>
      </c>
      <c r="B148" s="17"/>
      <c r="C148" s="17"/>
      <c r="D148" s="17"/>
      <c r="E148" s="17"/>
      <c r="F148" s="17"/>
      <c r="G148" s="17"/>
      <c r="H148" s="17"/>
      <c r="I148" s="17"/>
      <c r="J148" s="17"/>
      <c r="K148" s="17"/>
      <c r="L148" s="680"/>
      <c r="M148" s="680"/>
    </row>
    <row r="149" spans="1:13" ht="12.75">
      <c r="A149" s="17" t="s">
        <v>309</v>
      </c>
      <c r="B149" s="17"/>
      <c r="C149" s="17"/>
      <c r="E149" s="692"/>
      <c r="F149" s="17"/>
      <c r="G149" s="17"/>
      <c r="H149" s="17"/>
      <c r="I149" s="17"/>
      <c r="J149" s="17"/>
      <c r="K149" s="17"/>
      <c r="L149" s="680"/>
      <c r="M149" s="680"/>
    </row>
    <row r="150" spans="1:13" ht="12.75">
      <c r="A150" s="17" t="s">
        <v>310</v>
      </c>
      <c r="B150" s="35"/>
      <c r="C150" s="17"/>
      <c r="E150" s="692"/>
      <c r="F150" s="66"/>
      <c r="G150" s="17"/>
      <c r="H150" s="17"/>
      <c r="I150" s="17"/>
      <c r="J150" s="17"/>
      <c r="K150" s="17"/>
      <c r="L150" s="680"/>
      <c r="M150" s="680"/>
    </row>
    <row r="151" spans="1:13" ht="12.75">
      <c r="A151" s="17" t="s">
        <v>311</v>
      </c>
      <c r="B151" s="17"/>
      <c r="C151" s="17"/>
      <c r="E151" s="692"/>
      <c r="F151" s="462"/>
      <c r="G151" s="17"/>
      <c r="H151" s="17"/>
      <c r="I151" s="17"/>
      <c r="J151" s="17"/>
      <c r="K151" s="17"/>
      <c r="L151" s="680"/>
      <c r="M151" s="680"/>
    </row>
    <row r="152" spans="1:13" ht="12.75">
      <c r="A152" s="17" t="s">
        <v>312</v>
      </c>
      <c r="B152" s="17"/>
      <c r="C152" s="17"/>
      <c r="E152" s="463"/>
      <c r="F152" s="66"/>
      <c r="G152" s="17"/>
      <c r="H152" s="17"/>
      <c r="I152" s="17"/>
      <c r="J152" s="17"/>
      <c r="K152" s="17"/>
      <c r="L152" s="680"/>
      <c r="M152" s="680"/>
    </row>
    <row r="153" spans="1:13" ht="12.75">
      <c r="A153" s="17" t="s">
        <v>329</v>
      </c>
      <c r="B153" s="17"/>
      <c r="C153" s="17"/>
      <c r="D153" s="678"/>
      <c r="E153" s="678"/>
      <c r="F153" s="17"/>
      <c r="G153" s="17"/>
      <c r="H153" s="17"/>
      <c r="I153" s="17"/>
      <c r="J153" s="17"/>
      <c r="K153" s="17"/>
      <c r="L153" s="680"/>
      <c r="M153" s="680"/>
    </row>
    <row r="154" spans="1:13" s="17" customFormat="1" ht="14.25" customHeight="1">
      <c r="A154" s="17" t="s">
        <v>340</v>
      </c>
      <c r="B154" s="34"/>
      <c r="D154" s="1"/>
      <c r="E154" s="1"/>
      <c r="F154" s="71"/>
      <c r="G154" s="71"/>
      <c r="H154" s="71"/>
      <c r="I154" s="71"/>
      <c r="J154" s="71"/>
      <c r="L154" s="680"/>
      <c r="M154" s="680"/>
    </row>
    <row r="155" spans="2:13" s="17" customFormat="1" ht="8.25" customHeight="1">
      <c r="B155" s="34"/>
      <c r="L155" s="680">
        <v>0</v>
      </c>
      <c r="M155" s="680"/>
    </row>
    <row r="156" spans="1:13" s="17" customFormat="1" ht="12">
      <c r="A156" s="25" t="s">
        <v>341</v>
      </c>
      <c r="B156" s="34"/>
      <c r="L156" s="680"/>
      <c r="M156" s="680"/>
    </row>
    <row r="157" spans="1:13" s="17" customFormat="1" ht="10.5" customHeight="1">
      <c r="A157" s="17" t="s">
        <v>342</v>
      </c>
      <c r="B157" s="34"/>
      <c r="D157" s="1"/>
      <c r="L157" s="680">
        <v>0</v>
      </c>
      <c r="M157" s="680"/>
    </row>
    <row r="158" spans="1:13" s="17" customFormat="1" ht="10.5" customHeight="1">
      <c r="A158" s="17" t="s">
        <v>408</v>
      </c>
      <c r="B158" s="34"/>
      <c r="D158" s="1"/>
      <c r="L158" s="680">
        <v>0</v>
      </c>
      <c r="M158" s="680"/>
    </row>
    <row r="159" spans="1:13" s="17" customFormat="1" ht="11.25" customHeight="1">
      <c r="A159" s="17" t="s">
        <v>343</v>
      </c>
      <c r="B159" s="34"/>
      <c r="L159" s="20"/>
      <c r="M159" s="20"/>
    </row>
    <row r="160" spans="1:13" s="17" customFormat="1" ht="15.75" customHeight="1">
      <c r="A160" s="17" t="s">
        <v>344</v>
      </c>
      <c r="B160" s="1220"/>
      <c r="C160" s="1221"/>
      <c r="D160" s="1221"/>
      <c r="E160" s="1222"/>
      <c r="L160" s="20"/>
      <c r="M160" s="20"/>
    </row>
    <row r="161" spans="1:13" s="17" customFormat="1" ht="12.75">
      <c r="A161" s="669"/>
      <c r="B161" s="669"/>
      <c r="C161" s="669"/>
      <c r="D161" s="669"/>
      <c r="E161" s="669"/>
      <c r="L161" s="20"/>
      <c r="M161" s="20"/>
    </row>
  </sheetData>
  <sheetProtection/>
  <protectedRanges>
    <protectedRange sqref="B158" name="Range38"/>
    <protectedRange sqref="L153:M156" name="Range37"/>
    <protectedRange sqref="E147:E148" name="Range36"/>
    <protectedRange sqref="L143:L145" name="Range35"/>
    <protectedRange sqref="B89" name="Range21"/>
    <protectedRange sqref="L87:M88" name="Range20"/>
    <protectedRange sqref="L84:M84" name="Range19"/>
    <protectedRange sqref="E79:E82 E149:E150" name="Range18"/>
    <protectedRange sqref="L75:L77" name="Range17"/>
    <protectedRange sqref="C34" name="Range8"/>
    <protectedRange sqref="L34" name="Range7"/>
    <protectedRange sqref="L28:L31" name="Range6"/>
    <protectedRange sqref="L25:M25" name="Range5"/>
    <protectedRange sqref="B20" name="Range4"/>
    <protectedRange sqref="E14:E18 C14:D15" name="Range3"/>
    <protectedRange sqref="E7:E11 C7:D8" name="Range2"/>
    <protectedRange sqref="C4:E5" name="Range1"/>
    <protectedRange sqref="L39:L40" name="Range9"/>
    <protectedRange sqref="L42:L44" name="Range10"/>
    <protectedRange sqref="C44" name="Range11"/>
    <protectedRange sqref="L50:L55" name="Range12"/>
    <protectedRange sqref="A56" name="Range13"/>
    <protectedRange sqref="L61:M64" name="Range14"/>
    <protectedRange sqref="L67:L71" name="Range15"/>
    <protectedRange sqref="C71" name="Range16"/>
    <protectedRange sqref="L98:M98" name="Range22"/>
    <protectedRange sqref="L102" name="Range23"/>
    <protectedRange sqref="C102" name="Range24"/>
    <protectedRange sqref="L107:L111" name="Range25"/>
    <protectedRange sqref="C111" name="Range26"/>
    <protectedRange sqref="L115" name="Range27"/>
    <protectedRange sqref="A117" name="Range28"/>
    <protectedRange sqref="L119" name="Range29"/>
    <protectedRange sqref="L121:L123" name="Range30"/>
    <protectedRange sqref="A124" name="Range31"/>
    <protectedRange sqref="L129:M132" name="Range32"/>
    <protectedRange sqref="L135:L139" name="Range33"/>
    <protectedRange sqref="C139" name="Range34"/>
  </protectedRanges>
  <mergeCells count="44">
    <mergeCell ref="A1:C1"/>
    <mergeCell ref="A5:B5"/>
    <mergeCell ref="A6:B6"/>
    <mergeCell ref="A7:B7"/>
    <mergeCell ref="C7:E7"/>
    <mergeCell ref="A13:B13"/>
    <mergeCell ref="A15:B15"/>
    <mergeCell ref="A16:B16"/>
    <mergeCell ref="A17:B17"/>
    <mergeCell ref="A18:B18"/>
    <mergeCell ref="A8:B8"/>
    <mergeCell ref="A9:B9"/>
    <mergeCell ref="A10:B10"/>
    <mergeCell ref="A11:B11"/>
    <mergeCell ref="A12:B12"/>
    <mergeCell ref="A27:B27"/>
    <mergeCell ref="A35:B35"/>
    <mergeCell ref="C36:E36"/>
    <mergeCell ref="A40:B40"/>
    <mergeCell ref="A43:B43"/>
    <mergeCell ref="A19:B19"/>
    <mergeCell ref="A20:B20"/>
    <mergeCell ref="A21:E21"/>
    <mergeCell ref="A22:E22"/>
    <mergeCell ref="B23:E23"/>
    <mergeCell ref="A93:E93"/>
    <mergeCell ref="A94:E94"/>
    <mergeCell ref="A95:E95"/>
    <mergeCell ref="A99:B99"/>
    <mergeCell ref="C100:E100"/>
    <mergeCell ref="C46:E46"/>
    <mergeCell ref="A58:E58"/>
    <mergeCell ref="C73:E73"/>
    <mergeCell ref="A85:E85"/>
    <mergeCell ref="B91:E91"/>
    <mergeCell ref="A126:E126"/>
    <mergeCell ref="C141:E141"/>
    <mergeCell ref="B160:E160"/>
    <mergeCell ref="A103:C103"/>
    <mergeCell ref="C104:E104"/>
    <mergeCell ref="A109:C109"/>
    <mergeCell ref="A111:C111"/>
    <mergeCell ref="C113:E113"/>
    <mergeCell ref="A119:E119"/>
  </mergeCells>
  <dataValidations count="6">
    <dataValidation type="textLength" operator="lessThanOrEqual" allowBlank="1" showErrorMessage="1" promptTitle="Footnote is too long!" prompt="Footnotes cannot be longer than 255 characters, please enter additional footnotes as a &quot;General Footnote&quot; on a separate page." errorTitle="Footnote is too long!" error="The note you are trying to enter is too long for this field (greater than 255 characters). Please use the General Comments sheet for this note!" sqref="B23:E23">
      <formula1>255</formula1>
    </dataValidation>
    <dataValidation type="textLength" operator="equal" showErrorMessage="1" promptTitle="Enter a 2 character state name." prompt="Please enter a two character state abbreviation only." errorTitle="Invalid state name entered." error="Please enter the two character state abbreviation only." sqref="C7:E7">
      <formula1>2</formula1>
    </dataValidation>
    <dataValidation type="custom" allowBlank="1" showInputMessage="1" showErrorMessage="1" errorTitle="Invalid" error="Responses cannot be less than Positive Responses" sqref="D16:D20 D9:D13">
      <formula1>D16&gt;=C16</formula1>
    </dataValidation>
    <dataValidation type="custom" allowBlank="1" showErrorMessage="1" promptTitle="Caution" prompt="if RED, this number is greater than Responses" errorTitle="INVALID" error="Number of Positive Responses cannot be greater than Total Responses" sqref="C9:C13 C16:C20">
      <formula1>C9&lt;=D9</formula1>
    </dataValidation>
    <dataValidation type="custom" allowBlank="1" showInputMessage="1" showErrorMessage="1" errorTitle="Invalid" error="Survey Contacts made cannot be greater than Survey Attempts" sqref="E82 E150">
      <formula1>E82&lt;=E81</formula1>
    </dataValidation>
    <dataValidation type="custom" allowBlank="1" showInputMessage="1" showErrorMessage="1" errorTitle="Invalid" error="Completed surveys cannot be greater than survey contacts" sqref="E83 E151">
      <formula1>E83&lt;=E82</formula1>
    </dataValidation>
  </dataValidations>
  <printOptions/>
  <pageMargins left="0.75" right="0.75" top="1" bottom="1" header="0.5" footer="0.5"/>
  <pageSetup cellComments="asDisplayed" horizontalDpi="600" verticalDpi="600" orientation="portrait" scale="83" r:id="rId2"/>
  <headerFooter alignWithMargins="0">
    <oddFooter>&amp;LFY 2017 Uniform Reporting System (URS) Table 11&amp;RPage &amp;P</oddFooter>
  </headerFooter>
  <rowBreaks count="2" manualBreakCount="2">
    <brk id="47" max="4" man="1"/>
    <brk id="96" max="255" man="1"/>
  </rowBreaks>
  <legacyDrawing r:id="rId1"/>
</worksheet>
</file>

<file path=xl/worksheets/sheet18.xml><?xml version="1.0" encoding="utf-8"?>
<worksheet xmlns="http://schemas.openxmlformats.org/spreadsheetml/2006/main" xmlns:r="http://schemas.openxmlformats.org/officeDocument/2006/relationships">
  <sheetPr codeName="Sheet17">
    <pageSetUpPr fitToPage="1"/>
  </sheetPr>
  <dimension ref="A1:AD39"/>
  <sheetViews>
    <sheetView zoomScalePageLayoutView="0" workbookViewId="0" topLeftCell="A1">
      <selection activeCell="A1" sqref="A1"/>
    </sheetView>
  </sheetViews>
  <sheetFormatPr defaultColWidth="8.8515625" defaultRowHeight="12.75"/>
  <cols>
    <col min="1" max="1" width="16.57421875" style="767" customWidth="1"/>
    <col min="2" max="2" width="7.7109375" style="730" customWidth="1"/>
    <col min="3" max="3" width="10.00390625" style="730" customWidth="1"/>
    <col min="4" max="4" width="8.28125" style="730" customWidth="1"/>
    <col min="5" max="5" width="10.140625" style="730" customWidth="1"/>
    <col min="6" max="6" width="8.57421875" style="730" customWidth="1"/>
    <col min="7" max="7" width="10.00390625" style="730" customWidth="1"/>
    <col min="8" max="8" width="8.8515625" style="730" customWidth="1"/>
    <col min="9" max="9" width="9.7109375" style="730" customWidth="1"/>
    <col min="10" max="10" width="8.7109375" style="730" customWidth="1"/>
    <col min="11" max="11" width="9.8515625" style="730" customWidth="1"/>
    <col min="12" max="12" width="8.57421875" style="730" customWidth="1"/>
    <col min="13" max="13" width="10.421875" style="730" customWidth="1"/>
    <col min="14" max="14" width="9.00390625" style="730" customWidth="1"/>
    <col min="15" max="15" width="9.7109375" style="730" customWidth="1"/>
    <col min="16" max="16" width="8.57421875" style="730" customWidth="1"/>
    <col min="17" max="17" width="10.28125" style="730" customWidth="1"/>
    <col min="18" max="18" width="9.00390625" style="730" customWidth="1"/>
    <col min="19" max="19" width="9.8515625" style="730" customWidth="1"/>
    <col min="20" max="20" width="14.00390625" style="730" customWidth="1"/>
    <col min="21" max="21" width="26.140625" style="730" customWidth="1"/>
    <col min="22" max="22" width="10.7109375" style="730" customWidth="1"/>
    <col min="23" max="16384" width="8.8515625" style="730" customWidth="1"/>
  </cols>
  <sheetData>
    <row r="1" ht="12.75">
      <c r="A1" s="729" t="s">
        <v>710</v>
      </c>
    </row>
    <row r="2" spans="1:30" s="111" customFormat="1" ht="12.75">
      <c r="A2" s="797"/>
      <c r="B2" s="731"/>
      <c r="C2" s="731"/>
      <c r="D2" s="731"/>
      <c r="E2" s="731"/>
      <c r="AC2" s="111">
        <v>0</v>
      </c>
      <c r="AD2" s="111">
        <v>0</v>
      </c>
    </row>
    <row r="3" spans="1:20" s="111" customFormat="1" ht="21" customHeight="1">
      <c r="A3" s="732" t="s">
        <v>436</v>
      </c>
      <c r="T3" s="733"/>
    </row>
    <row r="4" s="111" customFormat="1" ht="6.75" customHeight="1"/>
    <row r="5" spans="1:19" ht="13.5" customHeight="1">
      <c r="A5" s="1022" t="s">
        <v>59</v>
      </c>
      <c r="B5" s="1023"/>
      <c r="C5" s="1024"/>
      <c r="D5" s="1024"/>
      <c r="E5" s="1024"/>
      <c r="F5" s="1024"/>
      <c r="G5" s="1024"/>
      <c r="H5" s="1024"/>
      <c r="I5" s="1024"/>
      <c r="J5" s="1024"/>
      <c r="K5" s="1024"/>
      <c r="L5" s="1024"/>
      <c r="M5" s="1024"/>
      <c r="N5" s="1024"/>
      <c r="O5" s="1024"/>
      <c r="P5" s="1024"/>
      <c r="Q5" s="1024"/>
      <c r="R5" s="1024"/>
      <c r="S5" s="1024"/>
    </row>
    <row r="6" spans="1:19" ht="13.5" customHeight="1">
      <c r="A6" s="1025" t="s">
        <v>697</v>
      </c>
      <c r="B6" s="1026" t="s">
        <v>695</v>
      </c>
      <c r="C6" s="1275"/>
      <c r="D6" s="1275"/>
      <c r="E6" s="1275"/>
      <c r="F6" s="1275"/>
      <c r="G6" s="1275"/>
      <c r="H6" s="1275"/>
      <c r="I6" s="1275"/>
      <c r="J6" s="1275"/>
      <c r="K6" s="1026" t="s">
        <v>696</v>
      </c>
      <c r="L6" s="1275"/>
      <c r="M6" s="1275"/>
      <c r="N6" s="1275"/>
      <c r="O6" s="1275"/>
      <c r="P6" s="1275"/>
      <c r="Q6" s="1275"/>
      <c r="R6" s="1275"/>
      <c r="S6" s="1275"/>
    </row>
    <row r="7" spans="1:19" ht="13.5" customHeight="1">
      <c r="A7" s="1027" t="s">
        <v>608</v>
      </c>
      <c r="B7" s="1276"/>
      <c r="C7" s="1276"/>
      <c r="D7" s="1276"/>
      <c r="E7" s="1276"/>
      <c r="F7" s="1276"/>
      <c r="G7" s="1276"/>
      <c r="H7" s="1276"/>
      <c r="I7" s="1276"/>
      <c r="J7" s="1276"/>
      <c r="K7" s="1276"/>
      <c r="L7" s="1276"/>
      <c r="M7" s="1276"/>
      <c r="N7" s="1276"/>
      <c r="O7" s="1276"/>
      <c r="P7" s="1276"/>
      <c r="Q7" s="1276"/>
      <c r="R7" s="1276"/>
      <c r="S7" s="1276"/>
    </row>
    <row r="8" spans="1:20" ht="25.5" customHeight="1" thickBot="1">
      <c r="A8" s="1282" t="s">
        <v>300</v>
      </c>
      <c r="B8" s="1283"/>
      <c r="C8" s="1283"/>
      <c r="D8" s="1283"/>
      <c r="E8" s="1283"/>
      <c r="F8" s="1283"/>
      <c r="G8" s="1283"/>
      <c r="H8" s="1283"/>
      <c r="I8" s="734"/>
      <c r="J8" s="734"/>
      <c r="K8" s="734"/>
      <c r="L8" s="734"/>
      <c r="M8" s="734"/>
      <c r="N8" s="734"/>
      <c r="O8" s="734"/>
      <c r="P8" s="734"/>
      <c r="Q8" s="734"/>
      <c r="R8" s="734"/>
      <c r="S8" s="734"/>
      <c r="T8" s="735"/>
    </row>
    <row r="9" spans="1:20" ht="27" customHeight="1" thickBot="1">
      <c r="A9" s="1266" t="s">
        <v>380</v>
      </c>
      <c r="B9" s="1267"/>
      <c r="C9" s="1268"/>
      <c r="D9" s="1279"/>
      <c r="E9" s="1280"/>
      <c r="F9" s="1280"/>
      <c r="G9" s="1281"/>
      <c r="H9" s="1269" t="s">
        <v>381</v>
      </c>
      <c r="I9" s="1269"/>
      <c r="J9" s="1269"/>
      <c r="K9" s="1269"/>
      <c r="L9" s="1269"/>
      <c r="M9" s="1269"/>
      <c r="N9" s="1269"/>
      <c r="O9" s="1269"/>
      <c r="P9" s="1269"/>
      <c r="Q9" s="1269"/>
      <c r="R9" s="1269"/>
      <c r="S9" s="1269"/>
      <c r="T9" s="735"/>
    </row>
    <row r="10" spans="1:20" ht="4.5" customHeight="1">
      <c r="A10" s="736"/>
      <c r="B10" s="737"/>
      <c r="C10" s="737"/>
      <c r="D10" s="738"/>
      <c r="E10" s="738"/>
      <c r="F10" s="738"/>
      <c r="G10" s="738"/>
      <c r="H10" s="739"/>
      <c r="I10" s="739"/>
      <c r="J10" s="739"/>
      <c r="K10" s="739"/>
      <c r="L10" s="739"/>
      <c r="M10" s="739"/>
      <c r="N10" s="739"/>
      <c r="O10" s="739"/>
      <c r="P10" s="739"/>
      <c r="Q10" s="739"/>
      <c r="R10" s="739"/>
      <c r="S10" s="739"/>
      <c r="T10" s="735"/>
    </row>
    <row r="11" spans="1:19" ht="39" customHeight="1">
      <c r="A11" s="740" t="s">
        <v>160</v>
      </c>
      <c r="B11" s="1277" t="s">
        <v>105</v>
      </c>
      <c r="C11" s="1278"/>
      <c r="D11" s="1277" t="s">
        <v>106</v>
      </c>
      <c r="E11" s="1278"/>
      <c r="F11" s="1277" t="s">
        <v>107</v>
      </c>
      <c r="G11" s="1278"/>
      <c r="H11" s="1263" t="s">
        <v>108</v>
      </c>
      <c r="I11" s="1264"/>
      <c r="J11" s="1263" t="s">
        <v>109</v>
      </c>
      <c r="K11" s="1264"/>
      <c r="L11" s="1263" t="s">
        <v>110</v>
      </c>
      <c r="M11" s="1264"/>
      <c r="N11" s="1263" t="s">
        <v>284</v>
      </c>
      <c r="O11" s="1264"/>
      <c r="P11" s="1263" t="s">
        <v>445</v>
      </c>
      <c r="Q11" s="1264"/>
      <c r="R11" s="1263" t="s">
        <v>382</v>
      </c>
      <c r="S11" s="1264"/>
    </row>
    <row r="12" spans="1:19" ht="33.75" customHeight="1">
      <c r="A12" s="742" t="s">
        <v>300</v>
      </c>
      <c r="B12" s="741" t="s">
        <v>301</v>
      </c>
      <c r="C12" s="741" t="s">
        <v>302</v>
      </c>
      <c r="D12" s="741" t="s">
        <v>301</v>
      </c>
      <c r="E12" s="741" t="s">
        <v>302</v>
      </c>
      <c r="F12" s="741" t="s">
        <v>301</v>
      </c>
      <c r="G12" s="741" t="s">
        <v>302</v>
      </c>
      <c r="H12" s="741" t="s">
        <v>301</v>
      </c>
      <c r="I12" s="741" t="s">
        <v>302</v>
      </c>
      <c r="J12" s="741" t="s">
        <v>301</v>
      </c>
      <c r="K12" s="741" t="s">
        <v>302</v>
      </c>
      <c r="L12" s="741" t="s">
        <v>301</v>
      </c>
      <c r="M12" s="741" t="s">
        <v>302</v>
      </c>
      <c r="N12" s="741" t="s">
        <v>301</v>
      </c>
      <c r="O12" s="741" t="s">
        <v>302</v>
      </c>
      <c r="P12" s="741" t="s">
        <v>301</v>
      </c>
      <c r="Q12" s="741" t="s">
        <v>302</v>
      </c>
      <c r="R12" s="741" t="s">
        <v>301</v>
      </c>
      <c r="S12" s="741" t="s">
        <v>302</v>
      </c>
    </row>
    <row r="13" spans="1:21" ht="27.75" customHeight="1">
      <c r="A13" s="743" t="s">
        <v>375</v>
      </c>
      <c r="B13" s="768">
        <f aca="true" t="shared" si="0" ref="B13:B19">IF(AC$2=1,SUM(D13,F13,H13,J13,L13,N13,P13),IF(AC$2=2,SUM(D13,F13,H13,J13,L13,N13,P13,R13,),""))</f>
      </c>
      <c r="C13" s="768">
        <f aca="true" t="shared" si="1" ref="C13:C19">IF(AC$2=1,SUM(E13,G13,I13,K13,M13,O13,Q13),IF(AC$2=2,SUM(E13,G13,I13,K13,M13,O13,Q13,S13),""))</f>
      </c>
      <c r="D13" s="744"/>
      <c r="E13" s="744"/>
      <c r="F13" s="744"/>
      <c r="G13" s="744"/>
      <c r="H13" s="744"/>
      <c r="I13" s="744"/>
      <c r="J13" s="744"/>
      <c r="K13" s="744"/>
      <c r="L13" s="744"/>
      <c r="M13" s="744"/>
      <c r="N13" s="744"/>
      <c r="O13" s="744"/>
      <c r="P13" s="744"/>
      <c r="Q13" s="744"/>
      <c r="R13" s="744"/>
      <c r="S13" s="744"/>
      <c r="T13" s="816">
        <f aca="true" t="shared" si="2" ref="T13:T19">+IF(B13&gt;C13,"Caution! # Positive cannot be greater than Responses","")</f>
      </c>
      <c r="U13" s="816">
        <f>IF(B13="","",IF(B13=0,"",IF(B13/C13&lt;&gt;Table11!F9,"Problem! Number reported does not match that reported on Table 11","")))</f>
      </c>
    </row>
    <row r="14" spans="1:21" ht="39" customHeight="1">
      <c r="A14" s="743" t="s">
        <v>383</v>
      </c>
      <c r="B14" s="768">
        <f t="shared" si="0"/>
      </c>
      <c r="C14" s="768">
        <f t="shared" si="1"/>
      </c>
      <c r="D14" s="744"/>
      <c r="E14" s="744"/>
      <c r="F14" s="744"/>
      <c r="G14" s="744"/>
      <c r="H14" s="744"/>
      <c r="I14" s="744"/>
      <c r="J14" s="744"/>
      <c r="K14" s="744"/>
      <c r="L14" s="744"/>
      <c r="M14" s="744"/>
      <c r="N14" s="744"/>
      <c r="O14" s="744"/>
      <c r="P14" s="744"/>
      <c r="Q14" s="744"/>
      <c r="R14" s="744"/>
      <c r="S14" s="744"/>
      <c r="T14" s="816">
        <f t="shared" si="2"/>
      </c>
      <c r="U14" s="816">
        <f>IF(B14="","",IF(B14=0,"",IF(B14/C14&lt;&gt;Table11!F10,"Problem! Number reported does not match that reported on Table 11","")))</f>
      </c>
    </row>
    <row r="15" spans="1:21" ht="26.25" customHeight="1">
      <c r="A15" s="743" t="s">
        <v>374</v>
      </c>
      <c r="B15" s="768">
        <f t="shared" si="0"/>
      </c>
      <c r="C15" s="768">
        <f t="shared" si="1"/>
      </c>
      <c r="D15" s="744"/>
      <c r="E15" s="744"/>
      <c r="F15" s="744"/>
      <c r="G15" s="744"/>
      <c r="H15" s="744"/>
      <c r="I15" s="744"/>
      <c r="J15" s="744"/>
      <c r="K15" s="744"/>
      <c r="L15" s="744"/>
      <c r="M15" s="744"/>
      <c r="N15" s="744"/>
      <c r="O15" s="744"/>
      <c r="P15" s="744"/>
      <c r="Q15" s="744"/>
      <c r="R15" s="744"/>
      <c r="S15" s="744"/>
      <c r="T15" s="816">
        <f t="shared" si="2"/>
      </c>
      <c r="U15" s="816">
        <f>IF(B15="","",IF(B15=0,"",IF(B15/C15&lt;&gt;Table11!F11,"Problem! Number reported does not match that reported on Table 11","")))</f>
      </c>
    </row>
    <row r="16" spans="1:21" ht="39" customHeight="1">
      <c r="A16" s="743" t="s">
        <v>384</v>
      </c>
      <c r="B16" s="768">
        <f t="shared" si="0"/>
      </c>
      <c r="C16" s="768">
        <f t="shared" si="1"/>
      </c>
      <c r="D16" s="744"/>
      <c r="E16" s="744"/>
      <c r="F16" s="744"/>
      <c r="G16" s="744"/>
      <c r="H16" s="744"/>
      <c r="I16" s="744"/>
      <c r="J16" s="744"/>
      <c r="K16" s="744"/>
      <c r="L16" s="744"/>
      <c r="M16" s="744"/>
      <c r="N16" s="744"/>
      <c r="O16" s="744"/>
      <c r="P16" s="744"/>
      <c r="Q16" s="744"/>
      <c r="R16" s="744"/>
      <c r="S16" s="744"/>
      <c r="T16" s="816">
        <f t="shared" si="2"/>
      </c>
      <c r="U16" s="816">
        <f>IF(B16="","",IF(B16=0,"",IF(B16/C16&lt;&gt;Table11!F12,"Problem! Number reported does not match that reported on Table 11","")))</f>
      </c>
    </row>
    <row r="17" spans="1:21" ht="36" customHeight="1">
      <c r="A17" s="743" t="s">
        <v>385</v>
      </c>
      <c r="B17" s="768">
        <f t="shared" si="0"/>
      </c>
      <c r="C17" s="768">
        <f t="shared" si="1"/>
      </c>
      <c r="D17" s="744"/>
      <c r="E17" s="744"/>
      <c r="F17" s="744"/>
      <c r="G17" s="744"/>
      <c r="H17" s="744"/>
      <c r="I17" s="744"/>
      <c r="J17" s="744"/>
      <c r="K17" s="744"/>
      <c r="L17" s="744"/>
      <c r="M17" s="744"/>
      <c r="N17" s="744"/>
      <c r="O17" s="744"/>
      <c r="P17" s="744"/>
      <c r="Q17" s="744"/>
      <c r="R17" s="744"/>
      <c r="S17" s="744"/>
      <c r="T17" s="816">
        <f t="shared" si="2"/>
      </c>
      <c r="U17" s="816">
        <f>IF(B17="","",IF(B17=0,"",IF(B17/C17&lt;&gt;Table11!F13,"Problem! Number reported does not match that reported on Table 11","")))</f>
      </c>
    </row>
    <row r="18" spans="1:21" ht="28.5" customHeight="1">
      <c r="A18" s="746" t="s">
        <v>441</v>
      </c>
      <c r="B18" s="769">
        <f t="shared" si="0"/>
      </c>
      <c r="C18" s="769">
        <f t="shared" si="1"/>
      </c>
      <c r="D18" s="747"/>
      <c r="E18" s="747"/>
      <c r="F18" s="747"/>
      <c r="G18" s="747"/>
      <c r="H18" s="747"/>
      <c r="I18" s="747"/>
      <c r="J18" s="747"/>
      <c r="K18" s="747"/>
      <c r="L18" s="747"/>
      <c r="M18" s="747"/>
      <c r="N18" s="747"/>
      <c r="O18" s="747"/>
      <c r="P18" s="747"/>
      <c r="Q18" s="747"/>
      <c r="R18" s="747"/>
      <c r="S18" s="747"/>
      <c r="T18" s="816">
        <f t="shared" si="2"/>
      </c>
      <c r="U18" s="816">
        <f>IF(B18="","",IF(B18=0,"",IF(B18/C18&lt;&gt;Table9!E9,"Problem! Number reported does not match that reported on Table 9SC","")))</f>
      </c>
    </row>
    <row r="19" spans="1:21" ht="22.5" customHeight="1">
      <c r="A19" s="746" t="s">
        <v>442</v>
      </c>
      <c r="B19" s="769">
        <f t="shared" si="0"/>
      </c>
      <c r="C19" s="769">
        <f t="shared" si="1"/>
      </c>
      <c r="D19" s="747"/>
      <c r="E19" s="747"/>
      <c r="F19" s="747"/>
      <c r="G19" s="747"/>
      <c r="H19" s="747"/>
      <c r="I19" s="747"/>
      <c r="J19" s="747"/>
      <c r="K19" s="747"/>
      <c r="L19" s="747"/>
      <c r="M19" s="747"/>
      <c r="N19" s="747"/>
      <c r="O19" s="747"/>
      <c r="P19" s="747"/>
      <c r="Q19" s="747"/>
      <c r="R19" s="747"/>
      <c r="S19" s="747"/>
      <c r="T19" s="816">
        <f t="shared" si="2"/>
      </c>
      <c r="U19" s="816">
        <f>IF(B19="","",IF(B19=0,"",IF(B19/C19&lt;&gt;Table9!E10,"Problem! Number reported does not match that reported on Table 9SC","")))</f>
      </c>
    </row>
    <row r="20" spans="1:21" s="752" customFormat="1" ht="5.25" customHeight="1">
      <c r="A20" s="748"/>
      <c r="B20" s="749"/>
      <c r="C20" s="749"/>
      <c r="D20" s="750"/>
      <c r="E20" s="750"/>
      <c r="F20" s="750"/>
      <c r="G20" s="750"/>
      <c r="H20" s="750"/>
      <c r="I20" s="750"/>
      <c r="J20" s="750"/>
      <c r="K20" s="750"/>
      <c r="L20" s="750"/>
      <c r="M20" s="749"/>
      <c r="N20" s="749"/>
      <c r="O20" s="749"/>
      <c r="P20" s="749"/>
      <c r="Q20" s="749"/>
      <c r="R20" s="749"/>
      <c r="S20" s="749"/>
      <c r="T20" s="751"/>
      <c r="U20" s="751"/>
    </row>
    <row r="21" spans="1:21" s="752" customFormat="1" ht="23.25" customHeight="1" thickBot="1">
      <c r="A21" s="1273" t="s">
        <v>394</v>
      </c>
      <c r="B21" s="1274"/>
      <c r="C21" s="1274"/>
      <c r="D21" s="1274"/>
      <c r="E21" s="1274"/>
      <c r="F21" s="1274"/>
      <c r="G21" s="1274"/>
      <c r="H21" s="1274"/>
      <c r="I21" s="1274"/>
      <c r="J21" s="1274"/>
      <c r="K21" s="1274"/>
      <c r="L21" s="1274"/>
      <c r="M21" s="753"/>
      <c r="N21" s="753"/>
      <c r="O21" s="753"/>
      <c r="P21" s="753"/>
      <c r="Q21" s="753"/>
      <c r="R21" s="753"/>
      <c r="S21" s="753"/>
      <c r="T21" s="751"/>
      <c r="U21" s="751"/>
    </row>
    <row r="22" spans="1:21" s="752" customFormat="1" ht="25.5" customHeight="1" thickBot="1">
      <c r="A22" s="1266" t="s">
        <v>380</v>
      </c>
      <c r="B22" s="1267"/>
      <c r="C22" s="1268"/>
      <c r="D22" s="1270"/>
      <c r="E22" s="1271"/>
      <c r="F22" s="1271"/>
      <c r="G22" s="1272"/>
      <c r="H22" s="1269" t="s">
        <v>381</v>
      </c>
      <c r="I22" s="1269"/>
      <c r="J22" s="1269"/>
      <c r="K22" s="1269"/>
      <c r="L22" s="1269"/>
      <c r="M22" s="1269"/>
      <c r="N22" s="1269"/>
      <c r="O22" s="1269"/>
      <c r="P22" s="1269"/>
      <c r="Q22" s="1269"/>
      <c r="R22" s="1269"/>
      <c r="S22" s="1269"/>
      <c r="T22" s="751"/>
      <c r="U22" s="751"/>
    </row>
    <row r="23" spans="1:21" s="752" customFormat="1" ht="5.25" customHeight="1">
      <c r="A23" s="754"/>
      <c r="B23" s="755"/>
      <c r="C23" s="755"/>
      <c r="D23" s="756"/>
      <c r="E23" s="756"/>
      <c r="F23" s="756"/>
      <c r="G23" s="756"/>
      <c r="H23" s="757"/>
      <c r="I23" s="757"/>
      <c r="J23" s="757"/>
      <c r="K23" s="757"/>
      <c r="L23" s="757"/>
      <c r="M23" s="757"/>
      <c r="N23" s="757"/>
      <c r="O23" s="757"/>
      <c r="P23" s="757"/>
      <c r="Q23" s="757"/>
      <c r="R23" s="757"/>
      <c r="S23" s="757"/>
      <c r="T23" s="751"/>
      <c r="U23" s="751"/>
    </row>
    <row r="24" spans="1:21" s="752" customFormat="1" ht="35.25" customHeight="1">
      <c r="A24" s="758" t="s">
        <v>160</v>
      </c>
      <c r="B24" s="1258" t="s">
        <v>105</v>
      </c>
      <c r="C24" s="1259"/>
      <c r="D24" s="1260" t="s">
        <v>106</v>
      </c>
      <c r="E24" s="1259"/>
      <c r="F24" s="1260" t="s">
        <v>107</v>
      </c>
      <c r="G24" s="1261"/>
      <c r="H24" s="1258" t="s">
        <v>108</v>
      </c>
      <c r="I24" s="1262"/>
      <c r="J24" s="1265" t="s">
        <v>109</v>
      </c>
      <c r="K24" s="1264"/>
      <c r="L24" s="1263" t="s">
        <v>110</v>
      </c>
      <c r="M24" s="1264"/>
      <c r="N24" s="1263" t="s">
        <v>284</v>
      </c>
      <c r="O24" s="1264"/>
      <c r="P24" s="1263" t="s">
        <v>445</v>
      </c>
      <c r="Q24" s="1264"/>
      <c r="R24" s="1263" t="s">
        <v>382</v>
      </c>
      <c r="S24" s="1264"/>
      <c r="T24" s="751"/>
      <c r="U24" s="751"/>
    </row>
    <row r="25" spans="1:21" ht="33.75">
      <c r="A25" s="759" t="s">
        <v>394</v>
      </c>
      <c r="B25" s="741" t="s">
        <v>301</v>
      </c>
      <c r="C25" s="741" t="s">
        <v>302</v>
      </c>
      <c r="D25" s="741" t="s">
        <v>301</v>
      </c>
      <c r="E25" s="741" t="s">
        <v>302</v>
      </c>
      <c r="F25" s="741" t="s">
        <v>301</v>
      </c>
      <c r="G25" s="741" t="s">
        <v>302</v>
      </c>
      <c r="H25" s="741" t="s">
        <v>301</v>
      </c>
      <c r="I25" s="741" t="s">
        <v>302</v>
      </c>
      <c r="J25" s="741" t="s">
        <v>301</v>
      </c>
      <c r="K25" s="741" t="s">
        <v>302</v>
      </c>
      <c r="L25" s="741" t="s">
        <v>301</v>
      </c>
      <c r="M25" s="741" t="s">
        <v>302</v>
      </c>
      <c r="N25" s="741" t="s">
        <v>301</v>
      </c>
      <c r="O25" s="741" t="s">
        <v>302</v>
      </c>
      <c r="P25" s="741" t="s">
        <v>301</v>
      </c>
      <c r="Q25" s="741" t="s">
        <v>302</v>
      </c>
      <c r="R25" s="741" t="s">
        <v>301</v>
      </c>
      <c r="S25" s="741" t="s">
        <v>302</v>
      </c>
      <c r="T25" s="745"/>
      <c r="U25" s="745"/>
    </row>
    <row r="26" spans="1:21" ht="29.25" customHeight="1">
      <c r="A26" s="743" t="s">
        <v>390</v>
      </c>
      <c r="B26" s="770">
        <f aca="true" t="shared" si="3" ref="B26:B32">IF($AD$2=1,SUM(D26,F26,H26,J26,L26,N26,P26),IF($AD$2=2,SUM(D26,F26,H26,J26,L26,N26,P26,R26,),""))</f>
      </c>
      <c r="C26" s="770">
        <f aca="true" t="shared" si="4" ref="C26:C32">IF($AD$2=1,SUM(E26,G26,I26,K26,M26,O26,Q26),IF($AD$2=2,SUM(E26,G26,I26,K26,M26,O26,Q26,S26),""))</f>
      </c>
      <c r="D26" s="760"/>
      <c r="E26" s="760"/>
      <c r="F26" s="760"/>
      <c r="G26" s="760"/>
      <c r="H26" s="760"/>
      <c r="I26" s="760"/>
      <c r="J26" s="760"/>
      <c r="K26" s="760"/>
      <c r="L26" s="760"/>
      <c r="M26" s="760"/>
      <c r="N26" s="760"/>
      <c r="O26" s="760"/>
      <c r="P26" s="760"/>
      <c r="Q26" s="760"/>
      <c r="R26" s="760"/>
      <c r="S26" s="760"/>
      <c r="T26" s="816">
        <f aca="true" t="shared" si="5" ref="T26:T32">+IF(B26&gt;C26,"Caution! # Positive cannot be greater than Responses","")</f>
      </c>
      <c r="U26" s="816">
        <f>IF(B26="","",IF(B26=0,"",IF(B26/C26&lt;&gt;Table11!F16,"Problem! Number reported does not match that reported on Table 11","")))</f>
      </c>
    </row>
    <row r="27" spans="1:21" ht="33.75">
      <c r="A27" s="743" t="s">
        <v>391</v>
      </c>
      <c r="B27" s="770">
        <f t="shared" si="3"/>
      </c>
      <c r="C27" s="770">
        <f t="shared" si="4"/>
      </c>
      <c r="D27" s="760"/>
      <c r="E27" s="760"/>
      <c r="F27" s="760"/>
      <c r="G27" s="760"/>
      <c r="H27" s="760"/>
      <c r="I27" s="760"/>
      <c r="J27" s="760"/>
      <c r="K27" s="760"/>
      <c r="L27" s="760"/>
      <c r="M27" s="760"/>
      <c r="N27" s="760"/>
      <c r="O27" s="760"/>
      <c r="P27" s="760"/>
      <c r="Q27" s="760"/>
      <c r="R27" s="760"/>
      <c r="S27" s="760"/>
      <c r="T27" s="816">
        <f t="shared" si="5"/>
      </c>
      <c r="U27" s="816">
        <f>IF(B27="","",IF(B27=0,"",IF(B27/C27&lt;&gt;Table11!F17,"Problem! Number reported does not match that reported on Table 11","")))</f>
      </c>
    </row>
    <row r="28" spans="1:21" ht="28.5" customHeight="1">
      <c r="A28" s="743" t="s">
        <v>389</v>
      </c>
      <c r="B28" s="770">
        <f t="shared" si="3"/>
      </c>
      <c r="C28" s="770">
        <f t="shared" si="4"/>
      </c>
      <c r="D28" s="760"/>
      <c r="E28" s="760"/>
      <c r="F28" s="760"/>
      <c r="G28" s="760"/>
      <c r="H28" s="760"/>
      <c r="I28" s="760"/>
      <c r="J28" s="760"/>
      <c r="K28" s="760"/>
      <c r="L28" s="760"/>
      <c r="M28" s="760"/>
      <c r="N28" s="760"/>
      <c r="O28" s="760"/>
      <c r="P28" s="760"/>
      <c r="Q28" s="760"/>
      <c r="R28" s="760"/>
      <c r="S28" s="760"/>
      <c r="T28" s="816">
        <f t="shared" si="5"/>
      </c>
      <c r="U28" s="816">
        <f>IF(B28="","",IF(B28=0,"",IF(B28/C28&lt;&gt;Table11!F18,"Problem! Number reported does not match that reported on Table 11","")))</f>
      </c>
    </row>
    <row r="29" spans="1:21" ht="48" customHeight="1">
      <c r="A29" s="761" t="s">
        <v>392</v>
      </c>
      <c r="B29" s="770">
        <f t="shared" si="3"/>
      </c>
      <c r="C29" s="770">
        <f t="shared" si="4"/>
      </c>
      <c r="D29" s="760"/>
      <c r="E29" s="760"/>
      <c r="F29" s="760"/>
      <c r="G29" s="760"/>
      <c r="H29" s="760"/>
      <c r="I29" s="760"/>
      <c r="J29" s="760"/>
      <c r="K29" s="760"/>
      <c r="L29" s="760"/>
      <c r="M29" s="760"/>
      <c r="N29" s="760"/>
      <c r="O29" s="760"/>
      <c r="P29" s="760"/>
      <c r="Q29" s="760"/>
      <c r="R29" s="760"/>
      <c r="S29" s="760"/>
      <c r="T29" s="816">
        <f t="shared" si="5"/>
      </c>
      <c r="U29" s="816">
        <f>IF(B29="","",IF(B29=0,"",IF(B29/C29&lt;&gt;Table11!F19,"Problem! Number reported does not match that reported on Table 11","")))</f>
      </c>
    </row>
    <row r="30" spans="1:21" ht="40.5" customHeight="1">
      <c r="A30" s="762" t="s">
        <v>393</v>
      </c>
      <c r="B30" s="770">
        <f t="shared" si="3"/>
      </c>
      <c r="C30" s="770">
        <f t="shared" si="4"/>
      </c>
      <c r="D30" s="760"/>
      <c r="E30" s="760"/>
      <c r="F30" s="760"/>
      <c r="G30" s="760"/>
      <c r="H30" s="760"/>
      <c r="I30" s="760"/>
      <c r="J30" s="760"/>
      <c r="K30" s="760"/>
      <c r="L30" s="760"/>
      <c r="M30" s="760"/>
      <c r="N30" s="760"/>
      <c r="O30" s="760"/>
      <c r="P30" s="760"/>
      <c r="Q30" s="760"/>
      <c r="R30" s="760"/>
      <c r="S30" s="760"/>
      <c r="T30" s="816">
        <f t="shared" si="5"/>
      </c>
      <c r="U30" s="816">
        <f>IF(B30="","",IF(B30=0,"",IF(B30/C30&lt;&gt;Table11!F20,"Problem! Number reported does not match that reported on Table 11","")))</f>
      </c>
    </row>
    <row r="31" spans="1:21" ht="27.75" customHeight="1">
      <c r="A31" s="746" t="s">
        <v>441</v>
      </c>
      <c r="B31" s="771">
        <f t="shared" si="3"/>
      </c>
      <c r="C31" s="771">
        <f t="shared" si="4"/>
      </c>
      <c r="D31" s="763"/>
      <c r="E31" s="763"/>
      <c r="F31" s="763"/>
      <c r="G31" s="763"/>
      <c r="H31" s="763"/>
      <c r="I31" s="763"/>
      <c r="J31" s="763"/>
      <c r="K31" s="763"/>
      <c r="L31" s="763"/>
      <c r="M31" s="763"/>
      <c r="N31" s="763"/>
      <c r="O31" s="763"/>
      <c r="P31" s="763"/>
      <c r="Q31" s="763"/>
      <c r="R31" s="763"/>
      <c r="S31" s="763"/>
      <c r="T31" s="816">
        <f t="shared" si="5"/>
      </c>
      <c r="U31" s="816">
        <f>IF(B31="","",IF(B31=0,"",IF(B31/C31&lt;&gt;Table9!E13,"Problem! Number reported does not match that reported on Table 9SC","")))</f>
      </c>
    </row>
    <row r="32" spans="1:21" ht="27.75" customHeight="1">
      <c r="A32" s="746" t="s">
        <v>442</v>
      </c>
      <c r="B32" s="771">
        <f t="shared" si="3"/>
      </c>
      <c r="C32" s="771">
        <f t="shared" si="4"/>
      </c>
      <c r="D32" s="763"/>
      <c r="E32" s="763"/>
      <c r="F32" s="763"/>
      <c r="G32" s="763"/>
      <c r="H32" s="763"/>
      <c r="I32" s="763"/>
      <c r="J32" s="763"/>
      <c r="K32" s="763"/>
      <c r="L32" s="763"/>
      <c r="M32" s="763"/>
      <c r="N32" s="763"/>
      <c r="O32" s="763"/>
      <c r="P32" s="763"/>
      <c r="Q32" s="763"/>
      <c r="R32" s="763"/>
      <c r="S32" s="763"/>
      <c r="T32" s="816">
        <f t="shared" si="5"/>
      </c>
      <c r="U32" s="816">
        <f>IF(B32="","",IF(B32=0,"",IF(B32/C32&lt;&gt;Table9!E14,"Problem! Number reported does not match that reported on Table 9SC","")))</f>
      </c>
    </row>
    <row r="33" spans="1:19" ht="28.5" customHeight="1">
      <c r="A33" s="764" t="s">
        <v>280</v>
      </c>
      <c r="B33" s="1255"/>
      <c r="C33" s="1256"/>
      <c r="D33" s="1256"/>
      <c r="E33" s="1256"/>
      <c r="F33" s="1256"/>
      <c r="G33" s="1256"/>
      <c r="H33" s="1256"/>
      <c r="I33" s="1256"/>
      <c r="J33" s="1256"/>
      <c r="K33" s="1256"/>
      <c r="L33" s="1256"/>
      <c r="M33" s="1256"/>
      <c r="N33" s="1256"/>
      <c r="O33" s="1256"/>
      <c r="P33" s="1256"/>
      <c r="Q33" s="1256"/>
      <c r="R33" s="1256"/>
      <c r="S33" s="1257"/>
    </row>
    <row r="34" ht="12.75">
      <c r="A34" s="765" t="s">
        <v>338</v>
      </c>
    </row>
    <row r="39" ht="12.75">
      <c r="A39" s="766"/>
    </row>
  </sheetData>
  <sheetProtection selectLockedCells="1"/>
  <protectedRanges>
    <protectedRange sqref="D24:S24 D11:S19 D26:S32" name="Range1"/>
    <protectedRange sqref="D20:G23 H20:S21 D25:S25" name="Range2"/>
    <protectedRange sqref="B4:S5" name="Range3"/>
  </protectedRanges>
  <mergeCells count="30">
    <mergeCell ref="C6:J6"/>
    <mergeCell ref="L6:S6"/>
    <mergeCell ref="B7:S7"/>
    <mergeCell ref="F11:G11"/>
    <mergeCell ref="H11:I11"/>
    <mergeCell ref="A9:C9"/>
    <mergeCell ref="D9:G9"/>
    <mergeCell ref="B11:C11"/>
    <mergeCell ref="A8:H8"/>
    <mergeCell ref="D11:E11"/>
    <mergeCell ref="A22:C22"/>
    <mergeCell ref="H9:S9"/>
    <mergeCell ref="R11:S11"/>
    <mergeCell ref="J11:K11"/>
    <mergeCell ref="L11:M11"/>
    <mergeCell ref="N11:O11"/>
    <mergeCell ref="P11:Q11"/>
    <mergeCell ref="D22:G22"/>
    <mergeCell ref="H22:S22"/>
    <mergeCell ref="A21:L21"/>
    <mergeCell ref="B33:S33"/>
    <mergeCell ref="B24:C24"/>
    <mergeCell ref="D24:E24"/>
    <mergeCell ref="F24:G24"/>
    <mergeCell ref="H24:I24"/>
    <mergeCell ref="R24:S24"/>
    <mergeCell ref="J24:K24"/>
    <mergeCell ref="L24:M24"/>
    <mergeCell ref="N24:O24"/>
    <mergeCell ref="P24:Q24"/>
  </mergeCells>
  <dataValidations count="10">
    <dataValidation type="textLength" operator="lessThanOrEqual" allowBlank="1" showErrorMessage="1" promptTitle="Footnote is too long!" prompt="Footnotes cannot be longer than 255 characters, please enter additional footnotes as a &quot;General Footnote&quot; on a separate page." errorTitle="Footnote is too long!" error="The note you are trying to enter is too long for this field (greater than 255 characters). Please use the General Comments sheet for this note!" sqref="B33:S33">
      <formula1>255</formula1>
    </dataValidation>
    <dataValidation type="textLength" operator="equal" showErrorMessage="1" promptTitle="Enter a 2 character state name." prompt="Please enter a two character state abbreviation only." errorTitle="Invalid state name entered." error="Please enter the two character state abbreviation only." sqref="B7:S7">
      <formula1>2</formula1>
    </dataValidation>
    <dataValidation type="custom" allowBlank="1" showErrorMessage="1" promptTitle="CAUTION!" prompt="DO NOT ENTER! This is an automatically calculated total!" errorTitle="CAUTION!" error="DO NOT ENTER! This is an automatically calculated total!" sqref="B26:B32">
      <formula1>IF($AD$2=1,SUM(D26,F26,H26,J26,L26,N26,P26),IF($AD$2=2,SUM(D26,F26,H26,J26,L26,N26,P26,R26,),""))</formula1>
    </dataValidation>
    <dataValidation type="custom" allowBlank="1" showErrorMessage="1" promptTitle="CAUTION!" prompt="DO NOT ENTER! This is an automatically calculated total!" errorTitle="CAUTION!" error="DO NOT ENTER! This is an automatically calculated total!" sqref="C26:C32">
      <formula1>IF($AD$2=1,SUM(E26,G26,I26,K26,M26,O26,Q26),IF($AD$2=2,SUM(E26,G26,I26,K26,M26,O26,Q26,S26),""))</formula1>
    </dataValidation>
    <dataValidation type="custom" allowBlank="1" showInputMessage="1" showErrorMessage="1" errorTitle="Invalid" error="Responses cannot be less than #Positive " sqref="E13:E19 G13:G19 I13:I19 K13:K19 M13:M19 O13:O19 Q13:Q19 S13:S19 E26:E32 G26:G32 I26:I32 K26:K32 M26:M32 O26:O32 Q26:Q32 S26:S32">
      <formula1>E13&gt;=D13</formula1>
    </dataValidation>
    <dataValidation type="custom" allowBlank="1" showInputMessage="1" showErrorMessage="1" errorTitle="Invalid" error="#Positive can not be greater than Responses" sqref="D13:D19 F13:F19 H13:H19 J13:J19 L13:L19 N13:N19 P13:P19 R13:R19 D26:D32 F26:F32 H26:H32 J26:J32 L26:L32 N26:N32 P26:P32 R26:R32">
      <formula1>D13&lt;=E13</formula1>
    </dataValidation>
    <dataValidation type="custom" allowBlank="1" showErrorMessage="1" promptTitle="CAUTION!" prompt="DO NOT ENTER! This is an automatically calcuated total!" errorTitle="CAUTION!" error="DO NOT ENTER! This is an automatically calculated total!" sqref="B14:B17">
      <formula1>IF(AC$2=1,SUM(D14,F14,H14,J14,L14,N14,P14),IF(AC$2=2,SUM(D14,F14,H14,J14,L14,N14,P14,R14,),""))</formula1>
    </dataValidation>
    <dataValidation type="custom" allowBlank="1" showErrorMessage="1" promptTitle="CAUTION!" prompt="DO NOT ENTER! This is an automatically calculated total!" errorTitle="CAUTION!" error="DO NOT ENTER! This is an automatically calculated total!" sqref="C13:C19">
      <formula1>IF(AC$2=1,SUM(E13,G13,I13,K13,M13,O13,Q13),IF(AC$2=2,SUM(E13,G13,I13,K13,M13,O13,Q13,S13),""))</formula1>
    </dataValidation>
    <dataValidation type="custom" allowBlank="1" showErrorMessage="1" promptTitle="CAUTION!" prompt="DO NOT ENTER! This is an automatically calculated total!" errorTitle="CAUTION!" error="DO NOT ENTER! This is an automatically calculated total!" sqref="B18:B19">
      <formula1>IF(AC$2=1,SUM(D18,F18,H18,J18,L18,N18,P18),IF(AC$2=2,SUM(D18,F18,H18,J18,L18,N18,P18,R18,),""))</formula1>
    </dataValidation>
    <dataValidation type="custom" allowBlank="1" showErrorMessage="1" promptTitle="CAUTION!" prompt="If RED, this doesn't match with Total on Table 11" errorTitle="CAUTION!" error="DO NOT ENTER! This is an automatically calculated total!" sqref="B13">
      <formula1>IF(AC$2=1,SUM(D13,F13,H13,J13,L13,N13,P13),IF(AC$2=2,SUM(D13,F13,H13,J13,L13,N13,P13,R13,),""))</formula1>
    </dataValidation>
  </dataValidations>
  <printOptions/>
  <pageMargins left="0.75" right="0.75" top="1" bottom="1" header="0.5" footer="0.5"/>
  <pageSetup fitToHeight="1" fitToWidth="1" horizontalDpi="600" verticalDpi="600" orientation="landscape" scale="56" r:id="rId2"/>
  <headerFooter alignWithMargins="0">
    <oddFooter>&amp;LFY 2017 Uniform Reporting System (URS) Table 11A&amp;RPage &amp;P</oddFooter>
  </headerFooter>
  <legacyDrawing r:id="rId1"/>
</worksheet>
</file>

<file path=xl/worksheets/sheet19.xml><?xml version="1.0" encoding="utf-8"?>
<worksheet xmlns="http://schemas.openxmlformats.org/spreadsheetml/2006/main" xmlns:r="http://schemas.openxmlformats.org/officeDocument/2006/relationships">
  <sheetPr codeName="Sheet18"/>
  <dimension ref="A1:V87"/>
  <sheetViews>
    <sheetView zoomScaleSheetLayoutView="100" zoomScalePageLayoutView="0" workbookViewId="0" topLeftCell="A1">
      <selection activeCell="A1" sqref="A1:D1"/>
    </sheetView>
  </sheetViews>
  <sheetFormatPr defaultColWidth="9.140625" defaultRowHeight="12.75"/>
  <cols>
    <col min="1" max="1" width="5.57421875" style="3" customWidth="1"/>
    <col min="2" max="2" width="30.57421875" style="3" customWidth="1"/>
    <col min="3" max="3" width="13.8515625" style="0" customWidth="1"/>
    <col min="4" max="4" width="13.7109375" style="0" customWidth="1"/>
    <col min="5" max="7" width="13.28125" style="0" customWidth="1"/>
    <col min="8" max="8" width="13.7109375" style="0" customWidth="1"/>
    <col min="9" max="17" width="15.28125" style="0" customWidth="1"/>
    <col min="18" max="18" width="13.28125" style="0" customWidth="1"/>
  </cols>
  <sheetData>
    <row r="1" spans="1:4" ht="12.75">
      <c r="A1" s="1299" t="s">
        <v>711</v>
      </c>
      <c r="B1" s="1299"/>
      <c r="C1" s="1299"/>
      <c r="D1" s="1299"/>
    </row>
    <row r="2" spans="1:4" ht="12.75">
      <c r="A2" s="797"/>
      <c r="B2" s="43"/>
      <c r="C2" s="38"/>
      <c r="D2" s="38"/>
    </row>
    <row r="3" spans="1:18" ht="48" customHeight="1">
      <c r="A3" s="1300" t="s">
        <v>186</v>
      </c>
      <c r="B3" s="1300"/>
      <c r="C3" s="1300"/>
      <c r="D3" s="1300"/>
      <c r="E3" s="1300"/>
      <c r="F3" s="1300"/>
      <c r="G3" s="83"/>
      <c r="H3" s="83"/>
      <c r="I3" s="83"/>
      <c r="J3" s="83"/>
      <c r="K3" s="83"/>
      <c r="L3" s="83"/>
      <c r="M3" s="83"/>
      <c r="N3" s="83"/>
      <c r="O3" s="83"/>
      <c r="P3" s="83"/>
      <c r="Q3" s="83"/>
      <c r="R3" s="83"/>
    </row>
    <row r="4" spans="1:5" ht="8.25" customHeight="1">
      <c r="A4" s="2"/>
      <c r="B4" s="2"/>
      <c r="C4" s="2"/>
      <c r="D4" s="2"/>
      <c r="E4" s="2"/>
    </row>
    <row r="5" spans="1:2" ht="18" customHeight="1">
      <c r="A5" s="154" t="s">
        <v>436</v>
      </c>
      <c r="B5"/>
    </row>
    <row r="6" spans="1:2" ht="8.25" customHeight="1">
      <c r="A6"/>
      <c r="B6"/>
    </row>
    <row r="7" spans="2:18" ht="12.75">
      <c r="B7" s="12" t="s">
        <v>183</v>
      </c>
      <c r="C7" s="109"/>
      <c r="D7" s="110"/>
      <c r="E7" s="110"/>
      <c r="F7" s="110"/>
      <c r="G7" s="102"/>
      <c r="H7" s="102"/>
      <c r="I7" s="102"/>
      <c r="J7" s="102"/>
      <c r="K7" s="102"/>
      <c r="L7" s="102"/>
      <c r="M7" s="102"/>
      <c r="N7" s="102"/>
      <c r="O7" s="102"/>
      <c r="P7" s="102"/>
      <c r="Q7" s="102"/>
      <c r="R7" s="102"/>
    </row>
    <row r="8" spans="2:18" ht="12.75">
      <c r="B8" s="47" t="s">
        <v>697</v>
      </c>
      <c r="C8" s="933" t="s">
        <v>695</v>
      </c>
      <c r="D8" s="1041"/>
      <c r="E8" s="933" t="s">
        <v>696</v>
      </c>
      <c r="F8" s="1042"/>
      <c r="G8" s="129"/>
      <c r="H8" s="129"/>
      <c r="I8" s="129"/>
      <c r="J8" s="129"/>
      <c r="K8" s="129"/>
      <c r="L8" s="129"/>
      <c r="M8" s="129"/>
      <c r="N8" s="129"/>
      <c r="O8" s="129"/>
      <c r="P8" s="129"/>
      <c r="Q8" s="129"/>
      <c r="R8" s="129"/>
    </row>
    <row r="9" spans="2:18" ht="12.75">
      <c r="B9" s="12" t="s">
        <v>608</v>
      </c>
      <c r="C9" s="1306"/>
      <c r="D9" s="1307"/>
      <c r="E9" s="1307"/>
      <c r="F9" s="1308"/>
      <c r="G9" s="129"/>
      <c r="H9" s="129"/>
      <c r="I9" s="129"/>
      <c r="J9" s="129"/>
      <c r="K9" s="129"/>
      <c r="L9" s="129"/>
      <c r="M9" s="129"/>
      <c r="N9" s="129"/>
      <c r="O9" s="129"/>
      <c r="P9" s="129"/>
      <c r="Q9" s="129"/>
      <c r="R9" s="129"/>
    </row>
    <row r="10" spans="1:4" s="2" customFormat="1" ht="8.25" customHeight="1">
      <c r="A10" s="44"/>
      <c r="B10" s="44"/>
      <c r="C10" s="41"/>
      <c r="D10" s="41"/>
    </row>
    <row r="11" spans="1:4" s="2" customFormat="1" ht="12.75">
      <c r="A11" s="38" t="s">
        <v>187</v>
      </c>
      <c r="B11" s="29"/>
      <c r="C11" s="41"/>
      <c r="D11" s="41"/>
    </row>
    <row r="12" spans="1:4" s="2" customFormat="1" ht="8.25" customHeight="1">
      <c r="A12" s="44"/>
      <c r="B12" s="44"/>
      <c r="C12" s="41"/>
      <c r="D12" s="41"/>
    </row>
    <row r="13" spans="1:18" s="2" customFormat="1" ht="28.5" customHeight="1">
      <c r="A13" s="457">
        <v>1</v>
      </c>
      <c r="B13" s="1310" t="s">
        <v>268</v>
      </c>
      <c r="C13" s="1311"/>
      <c r="D13" s="1311"/>
      <c r="E13" s="1311"/>
      <c r="F13" s="1311"/>
      <c r="G13" s="130"/>
      <c r="H13" s="130"/>
      <c r="I13" s="130"/>
      <c r="J13" s="130"/>
      <c r="K13" s="130"/>
      <c r="L13" s="130"/>
      <c r="M13" s="130"/>
      <c r="N13" s="130"/>
      <c r="O13" s="130"/>
      <c r="P13" s="130"/>
      <c r="Q13" s="130"/>
      <c r="R13" s="130"/>
    </row>
    <row r="14" spans="2:18" ht="12.75">
      <c r="B14" s="12"/>
      <c r="C14" s="1309" t="s">
        <v>184</v>
      </c>
      <c r="D14" s="1309"/>
      <c r="E14" s="1309" t="s">
        <v>185</v>
      </c>
      <c r="F14" s="1309"/>
      <c r="G14" s="131"/>
      <c r="H14" s="131"/>
      <c r="I14" s="131"/>
      <c r="J14" s="131"/>
      <c r="K14" s="131"/>
      <c r="L14" s="131"/>
      <c r="M14" s="131"/>
      <c r="N14" s="131"/>
      <c r="O14" s="131"/>
      <c r="P14" s="131"/>
      <c r="Q14" s="131"/>
      <c r="R14" s="131"/>
    </row>
    <row r="15" spans="1:18" s="40" customFormat="1" ht="24">
      <c r="A15" s="50"/>
      <c r="B15" s="39"/>
      <c r="C15" s="24" t="s">
        <v>550</v>
      </c>
      <c r="D15" s="24" t="s">
        <v>554</v>
      </c>
      <c r="E15" s="24" t="s">
        <v>550</v>
      </c>
      <c r="F15" s="24" t="s">
        <v>554</v>
      </c>
      <c r="G15" s="132"/>
      <c r="H15" s="132"/>
      <c r="I15" s="132"/>
      <c r="J15" s="132"/>
      <c r="K15" s="132"/>
      <c r="L15" s="132"/>
      <c r="M15" s="132"/>
      <c r="N15" s="132"/>
      <c r="O15" s="132"/>
      <c r="P15" s="132"/>
      <c r="Q15" s="132"/>
      <c r="R15" s="132"/>
    </row>
    <row r="16" spans="2:22" ht="25.5" customHeight="1">
      <c r="B16" s="84" t="s">
        <v>188</v>
      </c>
      <c r="C16" s="28"/>
      <c r="D16" s="28"/>
      <c r="E16" s="28"/>
      <c r="F16" s="28"/>
      <c r="G16" s="133"/>
      <c r="H16" s="133"/>
      <c r="I16" s="133"/>
      <c r="J16" s="133"/>
      <c r="K16" s="133"/>
      <c r="L16" s="133"/>
      <c r="M16" s="133"/>
      <c r="N16" s="133"/>
      <c r="O16" s="133"/>
      <c r="P16" s="133"/>
      <c r="Q16" s="133"/>
      <c r="R16" s="133"/>
      <c r="S16" s="125" t="b">
        <v>0</v>
      </c>
      <c r="T16" s="125" t="b">
        <v>0</v>
      </c>
      <c r="U16" s="125" t="b">
        <v>0</v>
      </c>
      <c r="V16" s="125" t="b">
        <v>0</v>
      </c>
    </row>
    <row r="17" spans="2:22" ht="35.25" customHeight="1">
      <c r="B17" s="85" t="s">
        <v>189</v>
      </c>
      <c r="C17" s="28"/>
      <c r="D17" s="28"/>
      <c r="E17" s="28"/>
      <c r="F17" s="28"/>
      <c r="G17" s="133"/>
      <c r="H17" s="133"/>
      <c r="I17" s="133"/>
      <c r="J17" s="133"/>
      <c r="K17" s="133"/>
      <c r="L17" s="133"/>
      <c r="M17" s="133"/>
      <c r="N17" s="133"/>
      <c r="O17" s="133"/>
      <c r="P17" s="133"/>
      <c r="Q17" s="133"/>
      <c r="R17" s="133"/>
      <c r="S17" s="125" t="b">
        <v>0</v>
      </c>
      <c r="T17" s="125" t="b">
        <v>0</v>
      </c>
      <c r="U17" s="125" t="b">
        <v>0</v>
      </c>
      <c r="V17" s="125" t="b">
        <v>0</v>
      </c>
    </row>
    <row r="18" spans="2:22" ht="25.5" customHeight="1">
      <c r="B18" s="85" t="s">
        <v>190</v>
      </c>
      <c r="C18" s="28"/>
      <c r="D18" s="28"/>
      <c r="E18" s="28"/>
      <c r="F18" s="28"/>
      <c r="G18" s="133"/>
      <c r="H18" s="133"/>
      <c r="I18" s="133"/>
      <c r="J18" s="133"/>
      <c r="K18" s="133"/>
      <c r="L18" s="133"/>
      <c r="M18" s="133"/>
      <c r="N18" s="133"/>
      <c r="O18" s="133"/>
      <c r="P18" s="133"/>
      <c r="Q18" s="133"/>
      <c r="R18" s="133"/>
      <c r="S18" s="125" t="b">
        <v>0</v>
      </c>
      <c r="T18" s="125" t="b">
        <v>0</v>
      </c>
      <c r="U18" s="125" t="b">
        <v>0</v>
      </c>
      <c r="V18" s="125" t="b">
        <v>0</v>
      </c>
    </row>
    <row r="19" spans="2:22" ht="20.25" customHeight="1">
      <c r="B19" s="85" t="s">
        <v>191</v>
      </c>
      <c r="C19" s="28"/>
      <c r="D19" s="28"/>
      <c r="E19" s="28"/>
      <c r="F19" s="28"/>
      <c r="G19" s="133"/>
      <c r="H19" s="133"/>
      <c r="I19" s="133"/>
      <c r="J19" s="133"/>
      <c r="K19" s="133"/>
      <c r="L19" s="133"/>
      <c r="M19" s="133"/>
      <c r="N19" s="133"/>
      <c r="O19" s="133"/>
      <c r="P19" s="133"/>
      <c r="Q19" s="133"/>
      <c r="R19" s="133"/>
      <c r="S19" s="125" t="b">
        <v>0</v>
      </c>
      <c r="T19" s="125" t="b">
        <v>0</v>
      </c>
      <c r="U19" s="125" t="b">
        <v>0</v>
      </c>
      <c r="V19" s="125" t="b">
        <v>0</v>
      </c>
    </row>
    <row r="20" spans="2:18" ht="26.25" customHeight="1">
      <c r="B20" s="123" t="s">
        <v>280</v>
      </c>
      <c r="C20" s="1302"/>
      <c r="D20" s="1303"/>
      <c r="E20" s="1303"/>
      <c r="F20" s="1304"/>
      <c r="G20" s="134"/>
      <c r="H20" s="134"/>
      <c r="I20" s="134"/>
      <c r="J20" s="134"/>
      <c r="K20" s="134"/>
      <c r="L20" s="134"/>
      <c r="M20" s="134"/>
      <c r="N20" s="134"/>
      <c r="O20" s="134"/>
      <c r="P20" s="134"/>
      <c r="Q20" s="134"/>
      <c r="R20" s="134"/>
    </row>
    <row r="21" spans="7:18" ht="8.25" customHeight="1">
      <c r="G21" s="60"/>
      <c r="H21" s="60"/>
      <c r="I21" s="60"/>
      <c r="J21" s="60"/>
      <c r="K21" s="60"/>
      <c r="L21" s="60"/>
      <c r="M21" s="60"/>
      <c r="N21" s="60"/>
      <c r="O21" s="60"/>
      <c r="P21" s="60"/>
      <c r="Q21" s="60"/>
      <c r="R21" s="60"/>
    </row>
    <row r="22" spans="1:20" s="26" customFormat="1" ht="27" customHeight="1">
      <c r="A22" s="458">
        <v>2</v>
      </c>
      <c r="B22" s="1305" t="s">
        <v>257</v>
      </c>
      <c r="C22" s="1305"/>
      <c r="D22" s="1305"/>
      <c r="E22" s="1305"/>
      <c r="F22" s="1305"/>
      <c r="G22" s="135"/>
      <c r="H22" s="135"/>
      <c r="I22" s="135"/>
      <c r="J22" s="135"/>
      <c r="K22" s="135"/>
      <c r="L22" s="135"/>
      <c r="M22" s="135"/>
      <c r="N22" s="135"/>
      <c r="O22" s="135"/>
      <c r="P22" s="135"/>
      <c r="Q22" s="135"/>
      <c r="R22" s="135"/>
      <c r="S22" s="27"/>
      <c r="T22" s="27"/>
    </row>
    <row r="23" spans="1:21" s="26" customFormat="1" ht="12.75" customHeight="1">
      <c r="A23" s="3"/>
      <c r="B23" s="3"/>
      <c r="C23" s="1301"/>
      <c r="D23" s="1301"/>
      <c r="E23" s="1301"/>
      <c r="F23" s="1301"/>
      <c r="G23" s="136"/>
      <c r="H23" s="136"/>
      <c r="I23" s="136"/>
      <c r="J23" s="136"/>
      <c r="K23" s="136"/>
      <c r="L23" s="136"/>
      <c r="M23" s="136"/>
      <c r="N23" s="136"/>
      <c r="O23" s="136"/>
      <c r="P23" s="136"/>
      <c r="Q23" s="136"/>
      <c r="R23" s="136"/>
      <c r="S23" s="124" t="b">
        <v>0</v>
      </c>
      <c r="U23" s="1"/>
    </row>
    <row r="24" spans="1:21" s="26" customFormat="1" ht="12.75" customHeight="1">
      <c r="A24" s="3"/>
      <c r="B24" s="3"/>
      <c r="C24" s="1301"/>
      <c r="D24" s="1301"/>
      <c r="E24" s="1301"/>
      <c r="F24" s="1301"/>
      <c r="G24" s="136"/>
      <c r="H24" s="136"/>
      <c r="I24" s="136"/>
      <c r="J24" s="136"/>
      <c r="K24" s="136"/>
      <c r="L24" s="136"/>
      <c r="M24" s="136"/>
      <c r="N24" s="136"/>
      <c r="O24" s="136"/>
      <c r="P24" s="136"/>
      <c r="Q24" s="136"/>
      <c r="R24" s="136"/>
      <c r="S24" s="124" t="b">
        <v>0</v>
      </c>
      <c r="U24" s="1"/>
    </row>
    <row r="25" spans="1:21" s="26" customFormat="1" ht="8.25" customHeight="1">
      <c r="A25" s="3"/>
      <c r="B25" s="3"/>
      <c r="E25" s="1"/>
      <c r="F25" s="1"/>
      <c r="G25" s="137"/>
      <c r="H25" s="137"/>
      <c r="I25" s="137"/>
      <c r="J25" s="137"/>
      <c r="K25" s="137"/>
      <c r="L25" s="137"/>
      <c r="M25" s="137"/>
      <c r="N25" s="137"/>
      <c r="O25" s="137"/>
      <c r="P25" s="137"/>
      <c r="Q25" s="137"/>
      <c r="R25" s="137"/>
      <c r="U25" s="1"/>
    </row>
    <row r="26" spans="1:18" s="26" customFormat="1" ht="25.5" customHeight="1">
      <c r="A26" s="52" t="s">
        <v>258</v>
      </c>
      <c r="B26" s="1291" t="s">
        <v>261</v>
      </c>
      <c r="C26" s="1291"/>
      <c r="D26" s="1291"/>
      <c r="E26" s="1291"/>
      <c r="F26" s="1291"/>
      <c r="G26" s="128"/>
      <c r="H26" s="128"/>
      <c r="I26" s="128"/>
      <c r="J26" s="128"/>
      <c r="K26" s="128"/>
      <c r="L26" s="128"/>
      <c r="M26" s="128"/>
      <c r="N26" s="128"/>
      <c r="O26" s="128"/>
      <c r="P26" s="128"/>
      <c r="Q26" s="128"/>
      <c r="R26" s="128"/>
    </row>
    <row r="27" spans="1:18" s="26" customFormat="1" ht="12.75">
      <c r="A27" s="52" t="s">
        <v>259</v>
      </c>
      <c r="B27" s="31" t="s">
        <v>262</v>
      </c>
      <c r="C27" s="27"/>
      <c r="E27" s="127"/>
      <c r="G27" s="138"/>
      <c r="H27" s="138"/>
      <c r="I27" s="138"/>
      <c r="J27" s="138"/>
      <c r="K27" s="138"/>
      <c r="L27" s="138"/>
      <c r="M27" s="138"/>
      <c r="N27" s="138"/>
      <c r="O27" s="138"/>
      <c r="P27" s="138"/>
      <c r="Q27" s="138"/>
      <c r="R27" s="138"/>
    </row>
    <row r="28" spans="1:18" s="26" customFormat="1" ht="12.75">
      <c r="A28" s="52" t="s">
        <v>260</v>
      </c>
      <c r="B28" s="31" t="s">
        <v>263</v>
      </c>
      <c r="C28" s="27"/>
      <c r="E28" s="127"/>
      <c r="G28" s="138"/>
      <c r="H28" s="138"/>
      <c r="I28" s="138"/>
      <c r="J28" s="138"/>
      <c r="K28" s="138"/>
      <c r="L28" s="138"/>
      <c r="M28" s="138"/>
      <c r="N28" s="138"/>
      <c r="O28" s="138"/>
      <c r="P28" s="138"/>
      <c r="Q28" s="138"/>
      <c r="R28" s="138"/>
    </row>
    <row r="29" spans="1:18" s="26" customFormat="1" ht="8.25" customHeight="1">
      <c r="A29" s="3"/>
      <c r="B29" s="42"/>
      <c r="C29" s="27"/>
      <c r="G29" s="138"/>
      <c r="H29" s="138"/>
      <c r="I29" s="138"/>
      <c r="J29" s="138"/>
      <c r="K29" s="138"/>
      <c r="L29" s="138"/>
      <c r="M29" s="138"/>
      <c r="N29" s="138"/>
      <c r="O29" s="138"/>
      <c r="P29" s="138"/>
      <c r="Q29" s="138"/>
      <c r="R29" s="138"/>
    </row>
    <row r="30" spans="1:18" s="26" customFormat="1" ht="14.25" customHeight="1">
      <c r="A30" s="459">
        <v>3</v>
      </c>
      <c r="B30" s="1305" t="s">
        <v>198</v>
      </c>
      <c r="C30" s="1305"/>
      <c r="D30" s="1305"/>
      <c r="E30" s="1305"/>
      <c r="F30" s="1305"/>
      <c r="G30" s="135"/>
      <c r="H30" s="135"/>
      <c r="I30" s="135"/>
      <c r="J30" s="135"/>
      <c r="K30" s="135"/>
      <c r="L30" s="135"/>
      <c r="M30" s="135"/>
      <c r="N30" s="135"/>
      <c r="O30" s="135"/>
      <c r="P30" s="135"/>
      <c r="Q30" s="135"/>
      <c r="R30" s="135"/>
    </row>
    <row r="31" spans="1:18" s="26" customFormat="1" ht="8.25" customHeight="1">
      <c r="A31" s="3"/>
      <c r="B31" s="3"/>
      <c r="G31" s="138"/>
      <c r="H31" s="138"/>
      <c r="I31" s="138"/>
      <c r="J31" s="138"/>
      <c r="K31" s="138"/>
      <c r="L31" s="138"/>
      <c r="M31" s="138"/>
      <c r="N31" s="138"/>
      <c r="O31" s="138"/>
      <c r="P31" s="138"/>
      <c r="Q31" s="138"/>
      <c r="R31" s="138"/>
    </row>
    <row r="32" spans="1:18" s="26" customFormat="1" ht="25.5" customHeight="1">
      <c r="A32" s="52" t="s">
        <v>195</v>
      </c>
      <c r="B32" s="1291" t="s">
        <v>352</v>
      </c>
      <c r="C32" s="1291"/>
      <c r="D32" s="1291"/>
      <c r="E32" s="1291"/>
      <c r="F32" s="1291"/>
      <c r="G32" s="128"/>
      <c r="H32" s="128"/>
      <c r="I32" s="128"/>
      <c r="J32" s="128"/>
      <c r="K32" s="128"/>
      <c r="L32" s="128"/>
      <c r="M32" s="128"/>
      <c r="N32" s="128"/>
      <c r="O32" s="128"/>
      <c r="P32" s="128"/>
      <c r="Q32" s="128"/>
      <c r="R32" s="128"/>
    </row>
    <row r="33" spans="1:18" s="26" customFormat="1" ht="25.5" customHeight="1">
      <c r="A33" s="52" t="s">
        <v>196</v>
      </c>
      <c r="B33" s="1291" t="s">
        <v>347</v>
      </c>
      <c r="C33" s="1291"/>
      <c r="D33" s="1291"/>
      <c r="E33" s="1291"/>
      <c r="F33" s="126"/>
      <c r="G33" s="139"/>
      <c r="H33" s="139"/>
      <c r="I33" s="139"/>
      <c r="J33" s="139"/>
      <c r="K33" s="139"/>
      <c r="L33" s="139"/>
      <c r="M33" s="139"/>
      <c r="N33" s="139"/>
      <c r="O33" s="139"/>
      <c r="P33" s="139"/>
      <c r="Q33" s="139"/>
      <c r="R33" s="139"/>
    </row>
    <row r="34" spans="1:18" s="26" customFormat="1" ht="25.5" customHeight="1">
      <c r="A34" s="52" t="s">
        <v>197</v>
      </c>
      <c r="B34" s="1291" t="s">
        <v>348</v>
      </c>
      <c r="C34" s="1292"/>
      <c r="D34" s="1292"/>
      <c r="E34" s="1292"/>
      <c r="F34" s="126"/>
      <c r="G34" s="139"/>
      <c r="H34" s="139"/>
      <c r="I34" s="139"/>
      <c r="J34" s="139"/>
      <c r="K34" s="139"/>
      <c r="L34" s="139"/>
      <c r="M34" s="139"/>
      <c r="N34" s="139"/>
      <c r="O34" s="139"/>
      <c r="P34" s="139"/>
      <c r="Q34" s="139"/>
      <c r="R34" s="139"/>
    </row>
    <row r="35" spans="1:18" s="26" customFormat="1" ht="14.25">
      <c r="A35" s="52"/>
      <c r="B35" s="31"/>
      <c r="D35" s="91"/>
      <c r="G35" s="138"/>
      <c r="H35" s="138"/>
      <c r="I35" s="138"/>
      <c r="J35" s="138"/>
      <c r="K35" s="138"/>
      <c r="L35" s="138"/>
      <c r="M35" s="138"/>
      <c r="N35" s="138"/>
      <c r="O35" s="138"/>
      <c r="P35" s="138"/>
      <c r="Q35" s="138"/>
      <c r="R35" s="138"/>
    </row>
    <row r="36" spans="1:18" s="26" customFormat="1" ht="25.5" customHeight="1">
      <c r="A36" s="52" t="s">
        <v>193</v>
      </c>
      <c r="B36" s="1291" t="s">
        <v>349</v>
      </c>
      <c r="C36" s="1291"/>
      <c r="D36" s="1291"/>
      <c r="E36" s="1291"/>
      <c r="F36" s="1291"/>
      <c r="G36" s="128"/>
      <c r="H36" s="128"/>
      <c r="I36" s="128"/>
      <c r="J36" s="128"/>
      <c r="K36" s="128"/>
      <c r="L36" s="128"/>
      <c r="M36" s="128"/>
      <c r="N36" s="128"/>
      <c r="O36" s="128"/>
      <c r="P36" s="128"/>
      <c r="Q36" s="128"/>
      <c r="R36" s="128"/>
    </row>
    <row r="37" spans="1:18" s="26" customFormat="1" ht="25.5" customHeight="1">
      <c r="A37" s="52" t="s">
        <v>192</v>
      </c>
      <c r="B37" s="1291" t="s">
        <v>350</v>
      </c>
      <c r="C37" s="1156"/>
      <c r="D37" s="1156"/>
      <c r="E37" s="1156"/>
      <c r="F37" s="126"/>
      <c r="G37" s="139"/>
      <c r="H37" s="139"/>
      <c r="I37" s="139"/>
      <c r="J37" s="139"/>
      <c r="K37" s="139"/>
      <c r="L37" s="139"/>
      <c r="M37" s="139"/>
      <c r="N37" s="139"/>
      <c r="O37" s="139"/>
      <c r="P37" s="139"/>
      <c r="Q37" s="139"/>
      <c r="R37" s="139"/>
    </row>
    <row r="38" spans="1:18" s="26" customFormat="1" ht="25.5" customHeight="1">
      <c r="A38" s="52" t="s">
        <v>194</v>
      </c>
      <c r="B38" s="1291" t="s">
        <v>351</v>
      </c>
      <c r="C38" s="1156"/>
      <c r="D38" s="1156"/>
      <c r="E38" s="1156"/>
      <c r="F38" s="126"/>
      <c r="G38" s="139"/>
      <c r="H38" s="139"/>
      <c r="I38" s="139"/>
      <c r="J38" s="139"/>
      <c r="K38" s="139"/>
      <c r="L38" s="139"/>
      <c r="M38" s="139"/>
      <c r="N38" s="139"/>
      <c r="O38" s="139"/>
      <c r="P38" s="139"/>
      <c r="Q38" s="139"/>
      <c r="R38" s="139"/>
    </row>
    <row r="39" spans="1:18" s="26" customFormat="1" ht="8.25" customHeight="1">
      <c r="A39" s="52"/>
      <c r="B39" s="87"/>
      <c r="C39" s="92"/>
      <c r="D39" s="92"/>
      <c r="E39" s="92"/>
      <c r="F39" s="62"/>
      <c r="G39" s="140"/>
      <c r="H39" s="140"/>
      <c r="I39" s="140"/>
      <c r="J39" s="140"/>
      <c r="K39" s="140"/>
      <c r="L39" s="140"/>
      <c r="M39" s="140"/>
      <c r="N39" s="140"/>
      <c r="O39" s="140"/>
      <c r="P39" s="140"/>
      <c r="Q39" s="140"/>
      <c r="R39" s="140"/>
    </row>
    <row r="40" spans="1:18" s="26" customFormat="1" ht="38.25" customHeight="1">
      <c r="A40" s="52" t="s">
        <v>276</v>
      </c>
      <c r="B40" s="87" t="s">
        <v>277</v>
      </c>
      <c r="C40" s="1313"/>
      <c r="D40" s="1314"/>
      <c r="E40" s="1314"/>
      <c r="F40" s="1315"/>
      <c r="G40" s="141"/>
      <c r="H40" s="141"/>
      <c r="I40" s="141"/>
      <c r="J40" s="141"/>
      <c r="K40" s="141"/>
      <c r="L40" s="141"/>
      <c r="M40" s="141"/>
      <c r="N40" s="141"/>
      <c r="O40" s="141"/>
      <c r="P40" s="141"/>
      <c r="Q40" s="141"/>
      <c r="R40" s="141"/>
    </row>
    <row r="41" spans="1:18" s="26" customFormat="1" ht="8.25" customHeight="1">
      <c r="A41" s="3"/>
      <c r="B41" s="48"/>
      <c r="D41" s="46"/>
      <c r="G41" s="138"/>
      <c r="H41" s="138"/>
      <c r="I41" s="138"/>
      <c r="J41" s="138"/>
      <c r="K41" s="138"/>
      <c r="L41" s="138"/>
      <c r="M41" s="138"/>
      <c r="N41" s="138"/>
      <c r="O41" s="138"/>
      <c r="P41" s="138"/>
      <c r="Q41" s="138"/>
      <c r="R41" s="138"/>
    </row>
    <row r="42" spans="1:18" s="26" customFormat="1" ht="15">
      <c r="A42" s="459">
        <v>4</v>
      </c>
      <c r="B42" s="55" t="s">
        <v>199</v>
      </c>
      <c r="C42" s="56"/>
      <c r="D42" s="57"/>
      <c r="E42" s="56"/>
      <c r="F42" s="56"/>
      <c r="G42" s="138"/>
      <c r="H42" s="138"/>
      <c r="I42" s="138"/>
      <c r="J42" s="138"/>
      <c r="K42" s="138"/>
      <c r="L42" s="138"/>
      <c r="M42" s="138"/>
      <c r="N42" s="138"/>
      <c r="O42" s="138"/>
      <c r="P42" s="138"/>
      <c r="Q42" s="138"/>
      <c r="R42" s="138"/>
    </row>
    <row r="43" spans="1:18" s="26" customFormat="1" ht="27" customHeight="1">
      <c r="A43" s="58"/>
      <c r="B43" s="1295" t="s">
        <v>206</v>
      </c>
      <c r="C43" s="1295"/>
      <c r="D43" s="1295"/>
      <c r="E43" s="1295"/>
      <c r="F43" s="1295"/>
      <c r="G43" s="128"/>
      <c r="H43" s="128"/>
      <c r="I43" s="128"/>
      <c r="J43" s="128"/>
      <c r="K43" s="128"/>
      <c r="L43" s="128"/>
      <c r="M43" s="128"/>
      <c r="N43" s="128"/>
      <c r="O43" s="128"/>
      <c r="P43" s="128"/>
      <c r="Q43" s="128"/>
      <c r="R43" s="128"/>
    </row>
    <row r="44" spans="1:18" s="26" customFormat="1" ht="8.25" customHeight="1">
      <c r="A44" s="3"/>
      <c r="G44" s="138"/>
      <c r="H44" s="138"/>
      <c r="I44" s="138"/>
      <c r="J44" s="138"/>
      <c r="K44" s="138"/>
      <c r="L44" s="138"/>
      <c r="M44" s="138"/>
      <c r="N44" s="138"/>
      <c r="O44" s="138"/>
      <c r="P44" s="138"/>
      <c r="Q44" s="138"/>
      <c r="R44" s="138"/>
    </row>
    <row r="45" spans="1:19" s="26" customFormat="1" ht="12.75">
      <c r="A45" s="25"/>
      <c r="B45" s="3" t="s">
        <v>200</v>
      </c>
      <c r="G45" s="138"/>
      <c r="H45" s="138"/>
      <c r="I45" s="138"/>
      <c r="J45" s="138"/>
      <c r="K45" s="138"/>
      <c r="L45" s="138"/>
      <c r="M45" s="138"/>
      <c r="N45" s="138"/>
      <c r="O45" s="138"/>
      <c r="P45" s="138"/>
      <c r="Q45" s="138"/>
      <c r="R45" s="138"/>
      <c r="S45" s="124" t="b">
        <v>0</v>
      </c>
    </row>
    <row r="46" spans="1:19" s="26" customFormat="1" ht="12.75">
      <c r="A46" s="25"/>
      <c r="B46" s="3" t="s">
        <v>201</v>
      </c>
      <c r="G46" s="138"/>
      <c r="H46" s="138"/>
      <c r="I46" s="138"/>
      <c r="J46" s="138"/>
      <c r="K46" s="138"/>
      <c r="L46" s="138"/>
      <c r="M46" s="138"/>
      <c r="N46" s="138"/>
      <c r="O46" s="138"/>
      <c r="P46" s="138"/>
      <c r="Q46" s="138"/>
      <c r="R46" s="138"/>
      <c r="S46" s="124" t="b">
        <v>0</v>
      </c>
    </row>
    <row r="47" spans="1:19" s="26" customFormat="1" ht="12.75">
      <c r="A47" s="25"/>
      <c r="B47" s="3" t="s">
        <v>207</v>
      </c>
      <c r="G47" s="138"/>
      <c r="H47" s="138"/>
      <c r="I47" s="138"/>
      <c r="J47" s="138"/>
      <c r="K47" s="138"/>
      <c r="L47" s="138"/>
      <c r="M47" s="138"/>
      <c r="N47" s="138"/>
      <c r="O47" s="138"/>
      <c r="P47" s="138"/>
      <c r="Q47" s="138"/>
      <c r="R47" s="138"/>
      <c r="S47" s="124" t="b">
        <v>0</v>
      </c>
    </row>
    <row r="48" spans="1:19" s="26" customFormat="1" ht="12.75">
      <c r="A48" s="25"/>
      <c r="B48" s="3" t="s">
        <v>202</v>
      </c>
      <c r="G48" s="138"/>
      <c r="H48" s="138"/>
      <c r="I48" s="138"/>
      <c r="J48" s="138"/>
      <c r="K48" s="138"/>
      <c r="L48" s="138"/>
      <c r="M48" s="138"/>
      <c r="N48" s="138"/>
      <c r="O48" s="138"/>
      <c r="P48" s="138"/>
      <c r="Q48" s="138"/>
      <c r="R48" s="138"/>
      <c r="S48" s="124" t="b">
        <v>0</v>
      </c>
    </row>
    <row r="49" spans="1:19" s="26" customFormat="1" ht="12.75">
      <c r="A49" s="25"/>
      <c r="B49" s="3" t="s">
        <v>203</v>
      </c>
      <c r="G49" s="138"/>
      <c r="H49" s="138"/>
      <c r="I49" s="138"/>
      <c r="J49" s="138"/>
      <c r="K49" s="138"/>
      <c r="L49" s="138"/>
      <c r="M49" s="138"/>
      <c r="N49" s="138"/>
      <c r="O49" s="138"/>
      <c r="P49" s="138"/>
      <c r="Q49" s="138"/>
      <c r="R49" s="138"/>
      <c r="S49" s="124" t="b">
        <v>0</v>
      </c>
    </row>
    <row r="50" spans="1:19" s="26" customFormat="1" ht="12.75">
      <c r="A50" s="25"/>
      <c r="B50" s="3" t="s">
        <v>204</v>
      </c>
      <c r="G50" s="138"/>
      <c r="H50" s="138"/>
      <c r="I50" s="138"/>
      <c r="J50" s="138"/>
      <c r="K50" s="138"/>
      <c r="L50" s="138"/>
      <c r="M50" s="138"/>
      <c r="N50" s="138"/>
      <c r="O50" s="138"/>
      <c r="P50" s="138"/>
      <c r="Q50" s="138"/>
      <c r="R50" s="138"/>
      <c r="S50" s="124" t="b">
        <v>0</v>
      </c>
    </row>
    <row r="51" spans="1:18" s="26" customFormat="1" ht="12.75">
      <c r="A51" s="25"/>
      <c r="B51" s="3" t="s">
        <v>205</v>
      </c>
      <c r="C51" s="1296"/>
      <c r="D51" s="1297"/>
      <c r="E51" s="1297"/>
      <c r="F51" s="1298"/>
      <c r="G51" s="134"/>
      <c r="H51" s="134"/>
      <c r="I51" s="134"/>
      <c r="J51" s="134"/>
      <c r="K51" s="134"/>
      <c r="L51" s="134"/>
      <c r="M51" s="134"/>
      <c r="N51" s="134"/>
      <c r="O51" s="134"/>
      <c r="P51" s="134"/>
      <c r="Q51" s="134"/>
      <c r="R51" s="134"/>
    </row>
    <row r="52" spans="1:18" s="26" customFormat="1" ht="8.25" customHeight="1">
      <c r="A52" s="25"/>
      <c r="B52" s="45"/>
      <c r="C52"/>
      <c r="D52"/>
      <c r="G52" s="138"/>
      <c r="H52" s="138"/>
      <c r="I52" s="138"/>
      <c r="J52" s="138"/>
      <c r="K52" s="138"/>
      <c r="L52" s="138"/>
      <c r="M52" s="138"/>
      <c r="N52" s="138"/>
      <c r="O52" s="138"/>
      <c r="P52" s="138"/>
      <c r="Q52" s="138"/>
      <c r="R52" s="138"/>
    </row>
    <row r="53" spans="1:18" ht="12.75">
      <c r="A53" s="54"/>
      <c r="B53" s="54"/>
      <c r="C53" s="33"/>
      <c r="D53" s="33"/>
      <c r="E53" s="33"/>
      <c r="F53" s="1293" t="s">
        <v>281</v>
      </c>
      <c r="G53" s="142"/>
      <c r="H53" s="142"/>
      <c r="I53" s="142"/>
      <c r="J53" s="142"/>
      <c r="K53" s="142"/>
      <c r="L53" s="142"/>
      <c r="M53" s="142"/>
      <c r="N53" s="142"/>
      <c r="O53" s="142"/>
      <c r="P53" s="142"/>
      <c r="Q53" s="142"/>
      <c r="R53" s="142"/>
    </row>
    <row r="54" spans="1:18" ht="24" customHeight="1">
      <c r="A54" s="54"/>
      <c r="B54" s="32" t="s">
        <v>208</v>
      </c>
      <c r="C54" s="33"/>
      <c r="D54" s="33"/>
      <c r="E54" s="33"/>
      <c r="F54" s="1293"/>
      <c r="G54" s="142"/>
      <c r="H54" s="142"/>
      <c r="I54" s="142"/>
      <c r="J54" s="142"/>
      <c r="K54" s="142"/>
      <c r="L54" s="142"/>
      <c r="M54" s="142"/>
      <c r="N54" s="142"/>
      <c r="O54" s="142"/>
      <c r="P54" s="142"/>
      <c r="Q54" s="142"/>
      <c r="R54" s="142"/>
    </row>
    <row r="55" spans="1:20" ht="12.75">
      <c r="A55" s="52" t="s">
        <v>209</v>
      </c>
      <c r="B55" s="3" t="s">
        <v>210</v>
      </c>
      <c r="G55" s="60"/>
      <c r="H55" s="60"/>
      <c r="I55" s="60"/>
      <c r="J55" s="60"/>
      <c r="K55" s="60"/>
      <c r="L55" s="60"/>
      <c r="M55" s="60"/>
      <c r="N55" s="60"/>
      <c r="O55" s="60"/>
      <c r="P55" s="60"/>
      <c r="Q55" s="60"/>
      <c r="R55" s="60"/>
      <c r="S55" s="125" t="b">
        <v>0</v>
      </c>
      <c r="T55" s="125" t="b">
        <v>0</v>
      </c>
    </row>
    <row r="56" spans="1:21" ht="27.75" customHeight="1">
      <c r="A56" s="52" t="s">
        <v>217</v>
      </c>
      <c r="B56" s="1291" t="s">
        <v>304</v>
      </c>
      <c r="C56" s="1291"/>
      <c r="D56" s="1291"/>
      <c r="G56" s="60"/>
      <c r="H56" s="60"/>
      <c r="I56" s="60"/>
      <c r="J56" s="60"/>
      <c r="K56" s="60"/>
      <c r="L56" s="60"/>
      <c r="M56" s="60"/>
      <c r="N56" s="60"/>
      <c r="O56" s="60"/>
      <c r="P56" s="60"/>
      <c r="Q56" s="60"/>
      <c r="R56" s="60"/>
      <c r="S56" s="125" t="b">
        <v>0</v>
      </c>
      <c r="U56" s="125" t="b">
        <v>0</v>
      </c>
    </row>
    <row r="57" spans="1:18" ht="12.75">
      <c r="A57" s="52"/>
      <c r="G57" s="60"/>
      <c r="H57" s="60"/>
      <c r="I57" s="60"/>
      <c r="J57" s="60"/>
      <c r="K57" s="60"/>
      <c r="L57" s="60"/>
      <c r="M57" s="60"/>
      <c r="N57" s="60"/>
      <c r="O57" s="60"/>
      <c r="P57" s="60"/>
      <c r="Q57" s="60"/>
      <c r="R57" s="60"/>
    </row>
    <row r="58" spans="1:18" ht="12.75">
      <c r="A58" s="52"/>
      <c r="B58" s="15" t="s">
        <v>305</v>
      </c>
      <c r="G58" s="60"/>
      <c r="H58" s="60"/>
      <c r="I58" s="60"/>
      <c r="J58" s="60"/>
      <c r="K58" s="60"/>
      <c r="L58" s="60"/>
      <c r="M58" s="60"/>
      <c r="N58" s="60"/>
      <c r="O58" s="60"/>
      <c r="P58" s="60"/>
      <c r="Q58" s="60"/>
      <c r="R58" s="60"/>
    </row>
    <row r="59" spans="1:19" ht="12.75">
      <c r="A59" s="52" t="s">
        <v>218</v>
      </c>
      <c r="B59" s="3" t="s">
        <v>211</v>
      </c>
      <c r="G59" s="60"/>
      <c r="H59" s="60"/>
      <c r="I59" s="60"/>
      <c r="J59" s="60"/>
      <c r="K59" s="60"/>
      <c r="L59" s="60"/>
      <c r="M59" s="60"/>
      <c r="N59" s="60"/>
      <c r="O59" s="60"/>
      <c r="P59" s="60"/>
      <c r="Q59" s="60"/>
      <c r="R59" s="60"/>
      <c r="S59" s="125" t="b">
        <v>0</v>
      </c>
    </row>
    <row r="60" spans="1:19" ht="12.75">
      <c r="A60" s="52" t="s">
        <v>219</v>
      </c>
      <c r="B60" s="3" t="s">
        <v>212</v>
      </c>
      <c r="G60" s="60"/>
      <c r="H60" s="60"/>
      <c r="I60" s="60"/>
      <c r="J60" s="60"/>
      <c r="K60" s="60"/>
      <c r="L60" s="60"/>
      <c r="M60" s="60"/>
      <c r="N60" s="60"/>
      <c r="O60" s="60"/>
      <c r="P60" s="60"/>
      <c r="Q60" s="60"/>
      <c r="R60" s="60"/>
      <c r="S60" s="125" t="b">
        <v>0</v>
      </c>
    </row>
    <row r="61" spans="1:19" ht="12.75">
      <c r="A61" s="52" t="s">
        <v>220</v>
      </c>
      <c r="B61" s="3" t="s">
        <v>213</v>
      </c>
      <c r="G61" s="60"/>
      <c r="H61" s="60"/>
      <c r="I61" s="60"/>
      <c r="J61" s="60"/>
      <c r="K61" s="60"/>
      <c r="L61" s="60"/>
      <c r="M61" s="60"/>
      <c r="N61" s="60"/>
      <c r="O61" s="60"/>
      <c r="P61" s="60"/>
      <c r="Q61" s="60"/>
      <c r="R61" s="60"/>
      <c r="S61" s="125" t="b">
        <v>0</v>
      </c>
    </row>
    <row r="62" spans="1:19" ht="12.75">
      <c r="A62" s="52" t="s">
        <v>221</v>
      </c>
      <c r="B62" s="3" t="s">
        <v>214</v>
      </c>
      <c r="G62" s="60"/>
      <c r="H62" s="60"/>
      <c r="I62" s="60"/>
      <c r="J62" s="60"/>
      <c r="K62" s="60"/>
      <c r="L62" s="60"/>
      <c r="M62" s="60"/>
      <c r="N62" s="60"/>
      <c r="O62" s="60"/>
      <c r="P62" s="60"/>
      <c r="Q62" s="60"/>
      <c r="R62" s="60"/>
      <c r="S62" s="125" t="b">
        <v>0</v>
      </c>
    </row>
    <row r="63" spans="1:19" ht="12.75">
      <c r="A63" s="52" t="s">
        <v>222</v>
      </c>
      <c r="B63" s="3" t="s">
        <v>215</v>
      </c>
      <c r="G63" s="60"/>
      <c r="H63" s="60"/>
      <c r="I63" s="60"/>
      <c r="J63" s="60"/>
      <c r="K63" s="60"/>
      <c r="L63" s="60"/>
      <c r="M63" s="60"/>
      <c r="N63" s="60"/>
      <c r="O63" s="60"/>
      <c r="P63" s="60"/>
      <c r="Q63" s="60"/>
      <c r="R63" s="60"/>
      <c r="S63" s="125" t="b">
        <v>0</v>
      </c>
    </row>
    <row r="64" spans="1:19" ht="12.75">
      <c r="A64" s="52" t="s">
        <v>223</v>
      </c>
      <c r="B64" s="3" t="s">
        <v>216</v>
      </c>
      <c r="G64" s="60"/>
      <c r="H64" s="60"/>
      <c r="I64" s="60"/>
      <c r="J64" s="60"/>
      <c r="K64" s="60"/>
      <c r="L64" s="60"/>
      <c r="M64" s="60"/>
      <c r="N64" s="60"/>
      <c r="O64" s="60"/>
      <c r="P64" s="60"/>
      <c r="Q64" s="60"/>
      <c r="R64" s="60"/>
      <c r="S64" s="125" t="b">
        <v>0</v>
      </c>
    </row>
    <row r="65" spans="1:18" ht="12.75">
      <c r="A65" s="52" t="s">
        <v>224</v>
      </c>
      <c r="B65" s="3" t="s">
        <v>129</v>
      </c>
      <c r="E65" s="1095"/>
      <c r="F65" s="1084"/>
      <c r="G65" s="143"/>
      <c r="H65" s="143"/>
      <c r="I65" s="143"/>
      <c r="J65" s="143"/>
      <c r="K65" s="143"/>
      <c r="L65" s="143"/>
      <c r="M65" s="143"/>
      <c r="N65" s="143"/>
      <c r="O65" s="143"/>
      <c r="P65" s="143"/>
      <c r="Q65" s="143"/>
      <c r="R65" s="143"/>
    </row>
    <row r="66" spans="7:18" ht="8.25" customHeight="1">
      <c r="G66" s="60"/>
      <c r="H66" s="60"/>
      <c r="I66" s="60"/>
      <c r="J66" s="60"/>
      <c r="K66" s="60"/>
      <c r="L66" s="60"/>
      <c r="M66" s="60"/>
      <c r="N66" s="60"/>
      <c r="O66" s="60"/>
      <c r="P66" s="60"/>
      <c r="Q66" s="60"/>
      <c r="R66" s="60"/>
    </row>
    <row r="67" spans="1:21" ht="54.75" customHeight="1">
      <c r="A67" s="458">
        <v>5</v>
      </c>
      <c r="B67" s="1316" t="s">
        <v>225</v>
      </c>
      <c r="C67" s="1317"/>
      <c r="D67" s="1317"/>
      <c r="E67" s="1317"/>
      <c r="F67" s="1317"/>
      <c r="G67" s="144"/>
      <c r="H67" s="144"/>
      <c r="I67" s="144"/>
      <c r="J67" s="144"/>
      <c r="K67" s="144"/>
      <c r="L67" s="144"/>
      <c r="M67" s="144"/>
      <c r="N67" s="144"/>
      <c r="O67" s="144"/>
      <c r="P67" s="144"/>
      <c r="Q67" s="144"/>
      <c r="R67" s="144"/>
      <c r="U67" s="125"/>
    </row>
    <row r="68" spans="7:18" ht="8.25" customHeight="1">
      <c r="G68" s="60"/>
      <c r="H68" s="60"/>
      <c r="I68" s="60"/>
      <c r="J68" s="60"/>
      <c r="K68" s="60"/>
      <c r="L68" s="60"/>
      <c r="M68" s="60"/>
      <c r="N68" s="60"/>
      <c r="O68" s="60"/>
      <c r="P68" s="60"/>
      <c r="Q68" s="60"/>
      <c r="R68" s="60"/>
    </row>
    <row r="69" spans="2:18" ht="12.75">
      <c r="B69" s="51" t="s">
        <v>226</v>
      </c>
      <c r="G69" s="60"/>
      <c r="H69" s="60"/>
      <c r="I69" s="60"/>
      <c r="J69" s="60"/>
      <c r="K69" s="60"/>
      <c r="L69" s="60"/>
      <c r="M69" s="60"/>
      <c r="N69" s="60"/>
      <c r="O69" s="60"/>
      <c r="P69" s="60"/>
      <c r="Q69" s="60"/>
      <c r="R69" s="60"/>
    </row>
    <row r="70" spans="1:19" ht="37.5" customHeight="1">
      <c r="A70" s="52" t="s">
        <v>227</v>
      </c>
      <c r="B70" s="1312" t="s">
        <v>240</v>
      </c>
      <c r="C70" s="1312"/>
      <c r="D70" s="1312"/>
      <c r="E70" s="1312"/>
      <c r="G70" s="60"/>
      <c r="H70" s="60"/>
      <c r="I70" s="60"/>
      <c r="J70" s="60"/>
      <c r="K70" s="60"/>
      <c r="L70" s="60"/>
      <c r="M70" s="60"/>
      <c r="N70" s="60"/>
      <c r="O70" s="60"/>
      <c r="P70" s="60"/>
      <c r="Q70" s="60"/>
      <c r="R70" s="60"/>
      <c r="S70" s="125" t="b">
        <v>0</v>
      </c>
    </row>
    <row r="71" spans="1:19" ht="12.75">
      <c r="A71" s="52" t="s">
        <v>231</v>
      </c>
      <c r="B71" s="25" t="s">
        <v>264</v>
      </c>
      <c r="G71" s="60"/>
      <c r="H71" s="60"/>
      <c r="I71" s="60"/>
      <c r="J71" s="60"/>
      <c r="K71" s="60"/>
      <c r="L71" s="60"/>
      <c r="M71" s="60"/>
      <c r="N71" s="60"/>
      <c r="O71" s="60"/>
      <c r="P71" s="60"/>
      <c r="Q71" s="60"/>
      <c r="R71" s="60"/>
      <c r="S71" s="125" t="b">
        <v>0</v>
      </c>
    </row>
    <row r="72" spans="1:19" ht="12.75">
      <c r="A72" s="52" t="s">
        <v>228</v>
      </c>
      <c r="B72" s="25" t="s">
        <v>265</v>
      </c>
      <c r="G72" s="60"/>
      <c r="H72" s="60"/>
      <c r="I72" s="60"/>
      <c r="J72" s="60"/>
      <c r="K72" s="60"/>
      <c r="L72" s="60"/>
      <c r="M72" s="60"/>
      <c r="N72" s="60"/>
      <c r="O72" s="60"/>
      <c r="P72" s="60"/>
      <c r="Q72" s="60"/>
      <c r="R72" s="60"/>
      <c r="S72" s="125" t="b">
        <v>0</v>
      </c>
    </row>
    <row r="73" spans="1:19" ht="12.75">
      <c r="A73" s="52" t="s">
        <v>229</v>
      </c>
      <c r="B73" s="25" t="s">
        <v>266</v>
      </c>
      <c r="G73" s="60"/>
      <c r="H73" s="60"/>
      <c r="I73" s="60"/>
      <c r="J73" s="60"/>
      <c r="K73" s="60"/>
      <c r="L73" s="60"/>
      <c r="M73" s="60"/>
      <c r="N73" s="60"/>
      <c r="O73" s="60"/>
      <c r="P73" s="60"/>
      <c r="Q73" s="60"/>
      <c r="R73" s="60"/>
      <c r="S73" s="125" t="b">
        <v>0</v>
      </c>
    </row>
    <row r="74" spans="1:18" ht="39.75" customHeight="1">
      <c r="A74" s="52" t="s">
        <v>230</v>
      </c>
      <c r="B74" s="1294" t="s">
        <v>267</v>
      </c>
      <c r="C74" s="1294"/>
      <c r="D74" s="1294"/>
      <c r="E74" s="1294"/>
      <c r="G74" s="60"/>
      <c r="H74" s="60"/>
      <c r="I74" s="60"/>
      <c r="J74" s="60"/>
      <c r="K74" s="60"/>
      <c r="L74" s="60"/>
      <c r="M74" s="60"/>
      <c r="N74" s="60"/>
      <c r="O74" s="60"/>
      <c r="P74" s="60"/>
      <c r="Q74" s="60"/>
      <c r="R74" s="60"/>
    </row>
    <row r="75" spans="1:18" ht="39" customHeight="1">
      <c r="A75" s="53"/>
      <c r="B75" s="1288"/>
      <c r="C75" s="1289"/>
      <c r="D75" s="1289"/>
      <c r="E75" s="1289"/>
      <c r="F75" s="1290"/>
      <c r="G75" s="145"/>
      <c r="H75" s="145"/>
      <c r="I75" s="145"/>
      <c r="J75" s="145"/>
      <c r="K75" s="145"/>
      <c r="L75" s="145"/>
      <c r="M75" s="145"/>
      <c r="N75" s="145"/>
      <c r="O75" s="145"/>
      <c r="P75" s="145"/>
      <c r="Q75" s="145"/>
      <c r="R75" s="145"/>
    </row>
    <row r="76" spans="7:18" ht="8.25" customHeight="1">
      <c r="G76" s="60"/>
      <c r="H76" s="60"/>
      <c r="I76" s="60"/>
      <c r="J76" s="60"/>
      <c r="K76" s="60"/>
      <c r="L76" s="60"/>
      <c r="M76" s="60"/>
      <c r="N76" s="60"/>
      <c r="O76" s="60"/>
      <c r="P76" s="60"/>
      <c r="Q76" s="60"/>
      <c r="R76" s="60"/>
    </row>
    <row r="77" spans="1:18" ht="12.75">
      <c r="A77" s="459">
        <v>6</v>
      </c>
      <c r="B77" s="32" t="s">
        <v>241</v>
      </c>
      <c r="C77" s="86"/>
      <c r="D77" s="86"/>
      <c r="E77" s="86"/>
      <c r="F77" s="86"/>
      <c r="G77" s="137"/>
      <c r="H77" s="137"/>
      <c r="I77" s="137"/>
      <c r="J77" s="137"/>
      <c r="K77" s="137"/>
      <c r="L77" s="137"/>
      <c r="M77" s="137"/>
      <c r="N77" s="137"/>
      <c r="O77" s="137"/>
      <c r="P77" s="137"/>
      <c r="Q77" s="137"/>
      <c r="R77" s="137"/>
    </row>
    <row r="78" spans="1:18" ht="12.75">
      <c r="A78" s="42" t="s">
        <v>242</v>
      </c>
      <c r="B78" s="3" t="s">
        <v>243</v>
      </c>
      <c r="C78" s="566"/>
      <c r="D78" s="567"/>
      <c r="G78" s="60"/>
      <c r="H78" s="60"/>
      <c r="I78" s="60"/>
      <c r="J78" s="60"/>
      <c r="K78" s="60"/>
      <c r="L78" s="60"/>
      <c r="M78" s="60"/>
      <c r="N78" s="60"/>
      <c r="O78" s="60"/>
      <c r="P78" s="60"/>
      <c r="Q78" s="60"/>
      <c r="R78" s="60"/>
    </row>
    <row r="79" spans="1:18" ht="12.75">
      <c r="A79" s="42" t="s">
        <v>244</v>
      </c>
      <c r="B79" s="3" t="s">
        <v>245</v>
      </c>
      <c r="C79" s="1284"/>
      <c r="D79" s="1285"/>
      <c r="G79" s="60"/>
      <c r="H79" s="60"/>
      <c r="I79" s="60"/>
      <c r="J79" s="60"/>
      <c r="K79" s="60"/>
      <c r="L79" s="60"/>
      <c r="M79" s="60"/>
      <c r="N79" s="60"/>
      <c r="O79" s="60"/>
      <c r="P79" s="60"/>
      <c r="Q79" s="60"/>
      <c r="R79" s="60"/>
    </row>
    <row r="80" spans="1:18" ht="12.75">
      <c r="A80" s="42"/>
      <c r="B80" s="15" t="s">
        <v>247</v>
      </c>
      <c r="G80" s="60"/>
      <c r="H80" s="60"/>
      <c r="I80" s="60"/>
      <c r="J80" s="60"/>
      <c r="K80" s="60"/>
      <c r="L80" s="60"/>
      <c r="M80" s="60"/>
      <c r="N80" s="60"/>
      <c r="O80" s="60"/>
      <c r="P80" s="60"/>
      <c r="Q80" s="60"/>
      <c r="R80" s="60"/>
    </row>
    <row r="81" spans="1:18" ht="12.75">
      <c r="A81" s="42" t="s">
        <v>246</v>
      </c>
      <c r="B81" s="3" t="s">
        <v>248</v>
      </c>
      <c r="C81" s="566"/>
      <c r="D81" s="568" t="s">
        <v>249</v>
      </c>
      <c r="E81" s="566"/>
      <c r="F81" s="567"/>
      <c r="G81" s="60"/>
      <c r="H81" s="60"/>
      <c r="I81" s="60"/>
      <c r="J81" s="60"/>
      <c r="K81" s="60"/>
      <c r="L81" s="60"/>
      <c r="M81" s="60"/>
      <c r="N81" s="60"/>
      <c r="O81" s="60"/>
      <c r="P81" s="60"/>
      <c r="Q81" s="60"/>
      <c r="R81" s="60"/>
    </row>
    <row r="82" spans="1:18" ht="12.75">
      <c r="A82" s="42" t="s">
        <v>253</v>
      </c>
      <c r="B82" s="3" t="s">
        <v>306</v>
      </c>
      <c r="C82" s="1287"/>
      <c r="D82" s="1287"/>
      <c r="E82" s="1287"/>
      <c r="F82" s="1287"/>
      <c r="G82" s="143"/>
      <c r="H82" s="143"/>
      <c r="I82" s="143"/>
      <c r="J82" s="143"/>
      <c r="K82" s="143"/>
      <c r="L82" s="143"/>
      <c r="M82" s="143"/>
      <c r="N82" s="143"/>
      <c r="O82" s="143"/>
      <c r="P82" s="143"/>
      <c r="Q82" s="143"/>
      <c r="R82" s="143"/>
    </row>
    <row r="83" spans="1:18" ht="12.75">
      <c r="A83" s="42" t="s">
        <v>254</v>
      </c>
      <c r="B83" s="3" t="s">
        <v>250</v>
      </c>
      <c r="C83" s="1287"/>
      <c r="D83" s="1287"/>
      <c r="E83" s="1287"/>
      <c r="F83" s="1287"/>
      <c r="G83" s="143"/>
      <c r="H83" s="143"/>
      <c r="I83" s="143"/>
      <c r="J83" s="143"/>
      <c r="K83" s="143"/>
      <c r="L83" s="143"/>
      <c r="M83" s="143"/>
      <c r="N83" s="143"/>
      <c r="O83" s="143"/>
      <c r="P83" s="143"/>
      <c r="Q83" s="143"/>
      <c r="R83" s="143"/>
    </row>
    <row r="84" spans="1:18" ht="12.75">
      <c r="A84" s="42" t="s">
        <v>255</v>
      </c>
      <c r="B84" s="3" t="s">
        <v>251</v>
      </c>
      <c r="C84" s="1284"/>
      <c r="D84" s="1286"/>
      <c r="E84" s="1286"/>
      <c r="F84" s="1285"/>
      <c r="G84" s="143"/>
      <c r="H84" s="143"/>
      <c r="I84" s="143"/>
      <c r="J84" s="143"/>
      <c r="K84" s="143"/>
      <c r="L84" s="143"/>
      <c r="M84" s="143"/>
      <c r="N84" s="143"/>
      <c r="O84" s="143"/>
      <c r="P84" s="143"/>
      <c r="Q84" s="143"/>
      <c r="R84" s="143"/>
    </row>
    <row r="85" spans="1:18" ht="12.75">
      <c r="A85" s="42"/>
      <c r="C85" s="1284"/>
      <c r="D85" s="1286"/>
      <c r="E85" s="1286"/>
      <c r="F85" s="1285"/>
      <c r="G85" s="143"/>
      <c r="H85" s="143"/>
      <c r="I85" s="143"/>
      <c r="J85" s="143"/>
      <c r="K85" s="143"/>
      <c r="L85" s="143"/>
      <c r="M85" s="143"/>
      <c r="N85" s="143"/>
      <c r="O85" s="143"/>
      <c r="P85" s="143"/>
      <c r="Q85" s="143"/>
      <c r="R85" s="143"/>
    </row>
    <row r="86" spans="1:18" ht="12.75">
      <c r="A86" s="42" t="s">
        <v>256</v>
      </c>
      <c r="B86" s="3" t="s">
        <v>252</v>
      </c>
      <c r="C86" s="1287"/>
      <c r="D86" s="1287"/>
      <c r="E86" s="1287"/>
      <c r="F86" s="1287"/>
      <c r="G86" s="143"/>
      <c r="H86" s="143"/>
      <c r="I86" s="143"/>
      <c r="J86" s="143"/>
      <c r="K86" s="143"/>
      <c r="L86" s="143"/>
      <c r="M86" s="143"/>
      <c r="N86" s="143"/>
      <c r="O86" s="143"/>
      <c r="P86" s="143"/>
      <c r="Q86" s="143"/>
      <c r="R86" s="143"/>
    </row>
    <row r="87" spans="7:18" ht="12.75">
      <c r="G87" s="60"/>
      <c r="H87" s="60"/>
      <c r="I87" s="60"/>
      <c r="J87" s="60"/>
      <c r="K87" s="60"/>
      <c r="L87" s="60"/>
      <c r="M87" s="60"/>
      <c r="N87" s="60"/>
      <c r="O87" s="60"/>
      <c r="P87" s="60"/>
      <c r="Q87" s="60"/>
      <c r="R87" s="60"/>
    </row>
  </sheetData>
  <sheetProtection/>
  <protectedRanges>
    <protectedRange sqref="C80:J84" name="Range19"/>
    <protectedRange sqref="E79" name="Range18"/>
    <protectedRange sqref="C79" name="Range17"/>
    <protectedRange sqref="C77" name="Range16"/>
    <protectedRange sqref="C76" name="Range15"/>
    <protectedRange sqref="B73" name="Range14"/>
    <protectedRange sqref="K68:K71" name="Range13"/>
    <protectedRange sqref="E63" name="Range12"/>
    <protectedRange sqref="K57:K62" name="Range11"/>
    <protectedRange sqref="K53:M54" name="Range10"/>
    <protectedRange sqref="C49" name="Range9"/>
    <protectedRange sqref="K43:K48" name="Range8"/>
    <protectedRange sqref="C38" name="Range1"/>
    <protectedRange sqref="K14:N17" name="Range2"/>
    <protectedRange sqref="C18" name="Range3"/>
    <protectedRange sqref="K21:K22" name="Range4"/>
    <protectedRange sqref="E25:E26" name="Range5"/>
    <protectedRange sqref="F31:J32" name="Range6"/>
    <protectedRange sqref="F35:J36" name="Range7"/>
  </protectedRanges>
  <mergeCells count="34">
    <mergeCell ref="B70:E70"/>
    <mergeCell ref="C40:F40"/>
    <mergeCell ref="B67:F67"/>
    <mergeCell ref="B26:F26"/>
    <mergeCell ref="B30:F30"/>
    <mergeCell ref="B32:F32"/>
    <mergeCell ref="E65:F65"/>
    <mergeCell ref="B36:F36"/>
    <mergeCell ref="A1:D1"/>
    <mergeCell ref="A3:F3"/>
    <mergeCell ref="C24:F24"/>
    <mergeCell ref="C23:F23"/>
    <mergeCell ref="C20:F20"/>
    <mergeCell ref="B22:F22"/>
    <mergeCell ref="C9:F9"/>
    <mergeCell ref="E14:F14"/>
    <mergeCell ref="B13:F13"/>
    <mergeCell ref="C14:D14"/>
    <mergeCell ref="B75:F75"/>
    <mergeCell ref="B33:E33"/>
    <mergeCell ref="B34:E34"/>
    <mergeCell ref="B37:E37"/>
    <mergeCell ref="B38:E38"/>
    <mergeCell ref="F53:F54"/>
    <mergeCell ref="B74:E74"/>
    <mergeCell ref="B43:F43"/>
    <mergeCell ref="C51:F51"/>
    <mergeCell ref="B56:D56"/>
    <mergeCell ref="C79:D79"/>
    <mergeCell ref="C84:F84"/>
    <mergeCell ref="C86:F86"/>
    <mergeCell ref="C83:F83"/>
    <mergeCell ref="C82:F82"/>
    <mergeCell ref="C85:F85"/>
  </mergeCells>
  <dataValidations count="5">
    <dataValidation type="whole" showInputMessage="1" showErrorMessage="1" promptTitle="Enter a 4 digit year." prompt="Please enter a four digit year between 2004 and 2006 only." errorTitle="Invalid year entered." error="Please enter a four digit year between 2004 and 2006 only." sqref="G8:R8">
      <formula1>2004</formula1>
      <formula2>2006</formula2>
    </dataValidation>
    <dataValidation type="textLength" operator="equal" showInputMessage="1" showErrorMessage="1" promptTitle="Enter a 2 character state name." prompt="Please enter a two character state abbreviation only." errorTitle="Invalid state name entered." error="Please enter a two character state abbreviation only." sqref="G9:R9">
      <formula1>2</formula1>
    </dataValidation>
    <dataValidation type="textLength" operator="lessThanOrEqual" allowBlank="1" showInputMessage="1" showErrorMessage="1" promptTitle="Footnote length limited" prompt="Footnotes cannot be longer than 255 characters, please enter additional footnotes as a &quot;General Footnote&quot; on a separate page." errorTitle="Footnote text is too long." error="Footnotes cannot be longer than 255 characters, please enter additional footnotes as a &quot;General Footnote&quot; on a separate page." sqref="G20:R20">
      <formula1>255</formula1>
    </dataValidation>
    <dataValidation type="textLength" operator="lessThanOrEqual" allowBlank="1" showErrorMessage="1" promptTitle="Footnote is too long!" prompt="Footnotes cannot be longer than 255 characters, please enter additional footnotes as a &quot;General Footnote&quot; on a separate page." errorTitle="Footnote is too long!" error="The note you are trying to enter is too long for this field (greater than 255 characters). Please use the General Comments sheet for this note!" sqref="C20:F20">
      <formula1>255</formula1>
    </dataValidation>
    <dataValidation type="textLength" operator="equal" showErrorMessage="1" promptTitle="Enter a 2 character state name." prompt="Please enter a two character state abbreviation only." errorTitle="Invalid state name entered." error="Please enter the two character state abbreviation only." sqref="C9:F9">
      <formula1>2</formula1>
    </dataValidation>
  </dataValidations>
  <printOptions/>
  <pageMargins left="0.75" right="0.75" top="0.78" bottom="0.87" header="0.5" footer="0.5"/>
  <pageSetup horizontalDpi="600" verticalDpi="600" orientation="portrait" scale="91" r:id="rId2"/>
  <headerFooter alignWithMargins="0">
    <oddFooter>&amp;LFY 2017 Uniform Reporting System (URS) Table 12&amp;RPage &amp;P</oddFooter>
  </headerFooter>
  <rowBreaks count="1" manualBreakCount="1">
    <brk id="40" max="5" man="1"/>
  </rowBreaks>
  <legacyDrawing r:id="rId1"/>
</worksheet>
</file>

<file path=xl/worksheets/sheet2.xml><?xml version="1.0" encoding="utf-8"?>
<worksheet xmlns="http://schemas.openxmlformats.org/spreadsheetml/2006/main" xmlns:r="http://schemas.openxmlformats.org/officeDocument/2006/relationships">
  <sheetPr codeName="Sheet2"/>
  <dimension ref="A1:B27"/>
  <sheetViews>
    <sheetView zoomScalePageLayoutView="0" workbookViewId="0" topLeftCell="A1">
      <selection activeCell="A1" sqref="A1:B1"/>
    </sheetView>
  </sheetViews>
  <sheetFormatPr defaultColWidth="9.140625" defaultRowHeight="12.75"/>
  <cols>
    <col min="1" max="1" width="11.140625" style="593" customWidth="1"/>
    <col min="2" max="2" width="104.28125" style="592" customWidth="1"/>
    <col min="3" max="16384" width="9.140625" style="592" customWidth="1"/>
  </cols>
  <sheetData>
    <row r="1" spans="1:2" s="591" customFormat="1" ht="23.25" customHeight="1">
      <c r="A1" s="1052" t="s">
        <v>730</v>
      </c>
      <c r="B1" s="1053"/>
    </row>
    <row r="2" spans="1:2" ht="16.5" customHeight="1">
      <c r="A2" s="707" t="s">
        <v>330</v>
      </c>
      <c r="B2" s="708" t="s">
        <v>331</v>
      </c>
    </row>
    <row r="3" spans="1:2" ht="61.5" customHeight="1">
      <c r="A3" s="707" t="s">
        <v>332</v>
      </c>
      <c r="B3" s="709" t="s">
        <v>634</v>
      </c>
    </row>
    <row r="4" spans="1:2" ht="36" customHeight="1">
      <c r="A4" s="707" t="s">
        <v>567</v>
      </c>
      <c r="B4" s="709" t="s">
        <v>635</v>
      </c>
    </row>
    <row r="5" spans="1:2" ht="35.25" customHeight="1">
      <c r="A5" s="707" t="s">
        <v>569</v>
      </c>
      <c r="B5" s="710" t="s">
        <v>636</v>
      </c>
    </row>
    <row r="6" spans="1:2" ht="73.5" customHeight="1">
      <c r="A6" s="707" t="s">
        <v>333</v>
      </c>
      <c r="B6" s="711" t="s">
        <v>637</v>
      </c>
    </row>
    <row r="7" spans="1:2" ht="28.5" customHeight="1">
      <c r="A7" s="707" t="s">
        <v>134</v>
      </c>
      <c r="B7" s="709" t="s">
        <v>638</v>
      </c>
    </row>
    <row r="8" spans="1:2" ht="63" customHeight="1">
      <c r="A8" s="707" t="s">
        <v>334</v>
      </c>
      <c r="B8" s="709" t="s">
        <v>639</v>
      </c>
    </row>
    <row r="9" spans="1:2" ht="36.75" customHeight="1">
      <c r="A9" s="707" t="s">
        <v>592</v>
      </c>
      <c r="B9" s="710" t="s">
        <v>640</v>
      </c>
    </row>
    <row r="10" spans="1:2" ht="15.75" customHeight="1">
      <c r="A10" s="707" t="s">
        <v>593</v>
      </c>
      <c r="B10" s="711" t="s">
        <v>331</v>
      </c>
    </row>
    <row r="11" spans="1:2" ht="15.75" customHeight="1">
      <c r="A11" s="707" t="s">
        <v>155</v>
      </c>
      <c r="B11" s="709" t="s">
        <v>331</v>
      </c>
    </row>
    <row r="12" spans="1:2" ht="50.25" customHeight="1">
      <c r="A12" s="707" t="s">
        <v>594</v>
      </c>
      <c r="B12" s="710" t="s">
        <v>623</v>
      </c>
    </row>
    <row r="13" spans="1:2" ht="36" customHeight="1">
      <c r="A13" s="707" t="s">
        <v>159</v>
      </c>
      <c r="B13" s="711" t="s">
        <v>641</v>
      </c>
    </row>
    <row r="14" spans="1:2" ht="51" customHeight="1">
      <c r="A14" s="1054" t="s">
        <v>595</v>
      </c>
      <c r="B14" s="709" t="s">
        <v>623</v>
      </c>
    </row>
    <row r="15" spans="1:2" ht="27" customHeight="1">
      <c r="A15" s="1055"/>
      <c r="B15" s="710" t="s">
        <v>642</v>
      </c>
    </row>
    <row r="16" spans="1:2" ht="63" customHeight="1">
      <c r="A16" s="707" t="s">
        <v>643</v>
      </c>
      <c r="B16" s="711" t="s">
        <v>644</v>
      </c>
    </row>
    <row r="17" spans="1:2" ht="15.75" customHeight="1">
      <c r="A17" s="707" t="s">
        <v>183</v>
      </c>
      <c r="B17" s="709" t="s">
        <v>331</v>
      </c>
    </row>
    <row r="18" spans="1:2" ht="30.75" customHeight="1">
      <c r="A18" s="707" t="s">
        <v>335</v>
      </c>
      <c r="B18" s="709" t="s">
        <v>152</v>
      </c>
    </row>
    <row r="19" spans="1:2" ht="64.5" customHeight="1">
      <c r="A19" s="707" t="s">
        <v>336</v>
      </c>
      <c r="B19" s="709" t="s">
        <v>645</v>
      </c>
    </row>
    <row r="20" spans="1:2" ht="40.5" customHeight="1">
      <c r="A20" s="817" t="s">
        <v>669</v>
      </c>
      <c r="B20" s="709" t="s">
        <v>670</v>
      </c>
    </row>
    <row r="21" spans="1:2" ht="39.75" customHeight="1">
      <c r="A21" s="707" t="s">
        <v>599</v>
      </c>
      <c r="B21" s="709" t="s">
        <v>646</v>
      </c>
    </row>
    <row r="22" spans="1:2" ht="39" customHeight="1">
      <c r="A22" s="707" t="s">
        <v>601</v>
      </c>
      <c r="B22" s="709" t="s">
        <v>647</v>
      </c>
    </row>
    <row r="23" spans="1:2" ht="39" customHeight="1">
      <c r="A23" s="707" t="s">
        <v>691</v>
      </c>
      <c r="B23" s="711" t="s">
        <v>641</v>
      </c>
    </row>
    <row r="24" spans="1:2" ht="37.5" customHeight="1">
      <c r="A24" s="707" t="s">
        <v>603</v>
      </c>
      <c r="B24" s="709" t="s">
        <v>647</v>
      </c>
    </row>
    <row r="25" spans="1:2" ht="30" customHeight="1">
      <c r="A25" s="707" t="s">
        <v>604</v>
      </c>
      <c r="B25" s="709" t="s">
        <v>153</v>
      </c>
    </row>
    <row r="26" spans="1:2" ht="62.25" customHeight="1">
      <c r="A26" s="712" t="s">
        <v>97</v>
      </c>
      <c r="B26" s="709" t="s">
        <v>98</v>
      </c>
    </row>
    <row r="27" spans="1:2" ht="37.5" customHeight="1" thickBot="1">
      <c r="A27" s="713" t="s">
        <v>154</v>
      </c>
      <c r="B27" s="714" t="s">
        <v>648</v>
      </c>
    </row>
  </sheetData>
  <sheetProtection/>
  <mergeCells count="2">
    <mergeCell ref="A1:B1"/>
    <mergeCell ref="A14:A15"/>
  </mergeCells>
  <printOptions/>
  <pageMargins left="0.75" right="0.4" top="0.8" bottom="0.6" header="0.5" footer="0.5"/>
  <pageSetup horizontalDpi="600" verticalDpi="600" orientation="portrait" scale="78" r:id="rId1"/>
  <headerFooter alignWithMargins="0">
    <oddFooter>&amp;LFY 2017 Uniform Reporting System (URS)</oddFooter>
  </headerFooter>
</worksheet>
</file>

<file path=xl/worksheets/sheet20.xml><?xml version="1.0" encoding="utf-8"?>
<worksheet xmlns="http://schemas.openxmlformats.org/spreadsheetml/2006/main" xmlns:r="http://schemas.openxmlformats.org/officeDocument/2006/relationships">
  <sheetPr codeName="Sheet19"/>
  <dimension ref="A1:AJ38"/>
  <sheetViews>
    <sheetView zoomScalePageLayoutView="0" workbookViewId="0" topLeftCell="A1">
      <pane xSplit="1" topLeftCell="B1" activePane="topRight" state="frozen"/>
      <selection pane="topLeft" activeCell="A3" sqref="A3:N3"/>
      <selection pane="topRight" activeCell="A1" sqref="A1"/>
    </sheetView>
  </sheetViews>
  <sheetFormatPr defaultColWidth="8.8515625" defaultRowHeight="12.75"/>
  <cols>
    <col min="1" max="1" width="15.57421875" style="204" customWidth="1"/>
    <col min="2" max="2" width="8.7109375" style="204" customWidth="1"/>
    <col min="3" max="3" width="10.00390625" style="204" customWidth="1"/>
    <col min="4" max="5" width="8.7109375" style="204" customWidth="1"/>
    <col min="6" max="7" width="6.7109375" style="204" customWidth="1"/>
    <col min="8" max="8" width="8.7109375" style="204" customWidth="1"/>
    <col min="9" max="10" width="7.7109375" style="204" customWidth="1"/>
    <col min="11" max="14" width="8.7109375" style="204" customWidth="1"/>
    <col min="15" max="16" width="6.7109375" style="204" customWidth="1"/>
    <col min="17" max="23" width="8.7109375" style="204" customWidth="1"/>
    <col min="24" max="25" width="7.7109375" style="204" customWidth="1"/>
    <col min="26" max="29" width="8.7109375" style="204" customWidth="1"/>
    <col min="30" max="30" width="13.00390625" style="204" customWidth="1"/>
    <col min="31" max="205" width="8.8515625" style="204" customWidth="1"/>
    <col min="206" max="206" width="10.421875" style="204" customWidth="1"/>
    <col min="207" max="226" width="8.8515625" style="204" customWidth="1"/>
    <col min="227" max="227" width="10.7109375" style="204" customWidth="1"/>
    <col min="228" max="16384" width="8.8515625" style="204" customWidth="1"/>
  </cols>
  <sheetData>
    <row r="1" ht="12.75">
      <c r="A1" s="203" t="s">
        <v>712</v>
      </c>
    </row>
    <row r="2" ht="12.75">
      <c r="A2" s="797"/>
    </row>
    <row r="3" spans="1:29" ht="63.75" customHeight="1">
      <c r="A3" s="1326" t="s">
        <v>85</v>
      </c>
      <c r="B3" s="1326"/>
      <c r="C3" s="1326"/>
      <c r="D3" s="1326"/>
      <c r="E3" s="1326"/>
      <c r="F3" s="1326"/>
      <c r="G3" s="1326"/>
      <c r="H3" s="1326"/>
      <c r="I3" s="1326"/>
      <c r="J3" s="1326"/>
      <c r="K3" s="1326"/>
      <c r="L3" s="1326"/>
      <c r="M3" s="1326"/>
      <c r="N3" s="1326"/>
      <c r="O3" s="205"/>
      <c r="P3" s="205"/>
      <c r="Q3" s="205"/>
      <c r="R3" s="205"/>
      <c r="S3" s="205"/>
      <c r="T3" s="205"/>
      <c r="U3" s="205"/>
      <c r="V3" s="205"/>
      <c r="W3" s="205"/>
      <c r="X3" s="205"/>
      <c r="Y3" s="205"/>
      <c r="Z3" s="205"/>
      <c r="AA3" s="205"/>
      <c r="AB3" s="205"/>
      <c r="AC3" s="205"/>
    </row>
    <row r="4" s="166" customFormat="1" ht="8.25" customHeight="1"/>
    <row r="5" s="166" customFormat="1" ht="18" customHeight="1">
      <c r="A5" s="167" t="s">
        <v>436</v>
      </c>
    </row>
    <row r="6" s="166" customFormat="1" ht="8.25" customHeight="1"/>
    <row r="7" ht="7.5" customHeight="1"/>
    <row r="8" ht="12.75">
      <c r="A8" t="s">
        <v>542</v>
      </c>
    </row>
    <row r="9" spans="1:30" ht="12.75">
      <c r="A9" s="206" t="s">
        <v>474</v>
      </c>
      <c r="B9" s="207"/>
      <c r="C9" s="208"/>
      <c r="D9" s="208"/>
      <c r="E9" s="208"/>
      <c r="F9" s="208"/>
      <c r="G9" s="208"/>
      <c r="H9" s="208"/>
      <c r="I9" s="208"/>
      <c r="J9" s="208"/>
      <c r="K9" s="208"/>
      <c r="L9" s="208"/>
      <c r="M9" s="208"/>
      <c r="N9" s="208"/>
      <c r="O9" s="209"/>
      <c r="P9" s="209"/>
      <c r="Q9" s="209"/>
      <c r="R9" s="209"/>
      <c r="S9" s="209"/>
      <c r="T9" s="209"/>
      <c r="U9" s="209"/>
      <c r="V9" s="209"/>
      <c r="W9" s="209"/>
      <c r="X9" s="209"/>
      <c r="Y9" s="209"/>
      <c r="Z9" s="209"/>
      <c r="AA9" s="209"/>
      <c r="AB9" s="209"/>
      <c r="AC9" s="209"/>
      <c r="AD9" s="210"/>
    </row>
    <row r="10" spans="1:30" ht="12.75">
      <c r="A10" s="211" t="s">
        <v>697</v>
      </c>
      <c r="B10" s="1029" t="s">
        <v>695</v>
      </c>
      <c r="C10" s="1334"/>
      <c r="D10" s="1335"/>
      <c r="E10" s="1335"/>
      <c r="F10" s="1335"/>
      <c r="G10" s="1335"/>
      <c r="H10" s="1336"/>
      <c r="I10" s="1028" t="s">
        <v>696</v>
      </c>
      <c r="J10" s="1333"/>
      <c r="K10" s="1333"/>
      <c r="L10" s="1333"/>
      <c r="M10" s="1333"/>
      <c r="N10" s="1333"/>
      <c r="O10" s="1333"/>
      <c r="P10" s="1333"/>
      <c r="Q10" s="1333"/>
      <c r="R10" s="209"/>
      <c r="S10" s="209"/>
      <c r="T10" s="209"/>
      <c r="U10" s="209"/>
      <c r="V10" s="209"/>
      <c r="W10" s="209"/>
      <c r="X10" s="209"/>
      <c r="Y10" s="209"/>
      <c r="Z10" s="209"/>
      <c r="AA10" s="209"/>
      <c r="AB10" s="209"/>
      <c r="AC10" s="209"/>
      <c r="AD10" s="210"/>
    </row>
    <row r="11" spans="1:30" ht="12.75">
      <c r="A11" s="211" t="s">
        <v>608</v>
      </c>
      <c r="B11" s="1327"/>
      <c r="C11" s="1328"/>
      <c r="D11" s="1328"/>
      <c r="E11" s="1328"/>
      <c r="F11" s="1328"/>
      <c r="G11" s="1328"/>
      <c r="H11" s="1328"/>
      <c r="I11" s="1328"/>
      <c r="J11" s="1328"/>
      <c r="K11" s="1328"/>
      <c r="L11" s="1328"/>
      <c r="M11" s="1328"/>
      <c r="N11" s="1328"/>
      <c r="O11" s="1328"/>
      <c r="P11" s="1328"/>
      <c r="Q11" s="1329"/>
      <c r="R11" s="212"/>
      <c r="S11" s="212"/>
      <c r="T11" s="212"/>
      <c r="U11" s="212"/>
      <c r="V11" s="212"/>
      <c r="W11" s="212"/>
      <c r="X11" s="212"/>
      <c r="Y11" s="212"/>
      <c r="Z11" s="212"/>
      <c r="AA11" s="212"/>
      <c r="AB11" s="212"/>
      <c r="AC11" s="213"/>
      <c r="AD11" s="210"/>
    </row>
    <row r="12" spans="1:30" s="215" customFormat="1" ht="23.25" customHeight="1">
      <c r="A12" s="1331"/>
      <c r="B12" s="1321" t="s">
        <v>105</v>
      </c>
      <c r="C12" s="1322"/>
      <c r="D12" s="1322"/>
      <c r="E12" s="1323"/>
      <c r="F12" s="1318" t="s">
        <v>106</v>
      </c>
      <c r="G12" s="1319"/>
      <c r="H12" s="1320"/>
      <c r="I12" s="1318" t="s">
        <v>107</v>
      </c>
      <c r="J12" s="1319"/>
      <c r="K12" s="1323"/>
      <c r="L12" s="1321" t="s">
        <v>108</v>
      </c>
      <c r="M12" s="1322"/>
      <c r="N12" s="1323"/>
      <c r="O12" s="1318" t="s">
        <v>109</v>
      </c>
      <c r="P12" s="1319"/>
      <c r="Q12" s="1320"/>
      <c r="R12" s="1318" t="s">
        <v>110</v>
      </c>
      <c r="S12" s="1319"/>
      <c r="T12" s="1320"/>
      <c r="U12" s="1318" t="s">
        <v>482</v>
      </c>
      <c r="V12" s="1319"/>
      <c r="W12" s="1320"/>
      <c r="X12" s="1318" t="s">
        <v>111</v>
      </c>
      <c r="Y12" s="1319"/>
      <c r="Z12" s="1320"/>
      <c r="AA12" s="1318" t="s">
        <v>317</v>
      </c>
      <c r="AB12" s="1319"/>
      <c r="AC12" s="1320"/>
      <c r="AD12" s="214"/>
    </row>
    <row r="13" spans="1:29" s="215" customFormat="1" ht="23.25" customHeight="1">
      <c r="A13" s="1332"/>
      <c r="B13" s="216" t="s">
        <v>421</v>
      </c>
      <c r="C13" s="216" t="s">
        <v>422</v>
      </c>
      <c r="D13" s="216" t="s">
        <v>114</v>
      </c>
      <c r="E13" s="216" t="s">
        <v>105</v>
      </c>
      <c r="F13" s="216" t="s">
        <v>421</v>
      </c>
      <c r="G13" s="216" t="s">
        <v>422</v>
      </c>
      <c r="H13" s="216" t="s">
        <v>114</v>
      </c>
      <c r="I13" s="216" t="s">
        <v>421</v>
      </c>
      <c r="J13" s="216" t="s">
        <v>422</v>
      </c>
      <c r="K13" s="216" t="s">
        <v>114</v>
      </c>
      <c r="L13" s="216" t="s">
        <v>421</v>
      </c>
      <c r="M13" s="216" t="s">
        <v>422</v>
      </c>
      <c r="N13" s="216" t="s">
        <v>114</v>
      </c>
      <c r="O13" s="216" t="s">
        <v>421</v>
      </c>
      <c r="P13" s="216" t="s">
        <v>422</v>
      </c>
      <c r="Q13" s="216" t="s">
        <v>114</v>
      </c>
      <c r="R13" s="216" t="s">
        <v>421</v>
      </c>
      <c r="S13" s="216" t="s">
        <v>422</v>
      </c>
      <c r="T13" s="216" t="s">
        <v>114</v>
      </c>
      <c r="U13" s="216" t="s">
        <v>421</v>
      </c>
      <c r="V13" s="216" t="s">
        <v>422</v>
      </c>
      <c r="W13" s="216" t="s">
        <v>114</v>
      </c>
      <c r="X13" s="216" t="s">
        <v>421</v>
      </c>
      <c r="Y13" s="216" t="s">
        <v>422</v>
      </c>
      <c r="Z13" s="216" t="s">
        <v>114</v>
      </c>
      <c r="AA13" s="216" t="s">
        <v>421</v>
      </c>
      <c r="AB13" s="216" t="s">
        <v>422</v>
      </c>
      <c r="AC13" s="216" t="s">
        <v>114</v>
      </c>
    </row>
    <row r="14" spans="1:30" ht="12.75" customHeight="1">
      <c r="A14" s="790" t="s">
        <v>746</v>
      </c>
      <c r="B14" s="585">
        <f>F14+I14+L14+O14+R14+U14+X14+AA14</f>
        <v>0</v>
      </c>
      <c r="C14" s="585">
        <f>G14+J14+M14+P14+S14+V14+Y14+AB14</f>
        <v>0</v>
      </c>
      <c r="D14" s="585">
        <f>H14+K14+N14+Q14+T14+W14+Z14+AC14</f>
        <v>0</v>
      </c>
      <c r="E14" s="585">
        <f>SUM(B14:D14)</f>
        <v>0</v>
      </c>
      <c r="F14" s="586"/>
      <c r="G14" s="586"/>
      <c r="H14" s="586"/>
      <c r="I14" s="586"/>
      <c r="J14" s="586"/>
      <c r="K14" s="586"/>
      <c r="L14" s="586"/>
      <c r="M14" s="586"/>
      <c r="N14" s="586"/>
      <c r="O14" s="586"/>
      <c r="P14" s="586"/>
      <c r="Q14" s="586"/>
      <c r="R14" s="586"/>
      <c r="S14" s="586"/>
      <c r="T14" s="586"/>
      <c r="U14" s="586"/>
      <c r="V14" s="586"/>
      <c r="W14" s="586"/>
      <c r="X14" s="586"/>
      <c r="Y14" s="586"/>
      <c r="Z14" s="586"/>
      <c r="AA14" s="586"/>
      <c r="AB14" s="586"/>
      <c r="AC14" s="586"/>
      <c r="AD14" s="464"/>
    </row>
    <row r="15" spans="1:30" ht="12.75">
      <c r="A15" s="122" t="s">
        <v>122</v>
      </c>
      <c r="B15" s="585">
        <f aca="true" t="shared" si="0" ref="B15:B23">F15+I15+L15+O15+R15+U15+X15+AA15</f>
        <v>0</v>
      </c>
      <c r="C15" s="585">
        <f aca="true" t="shared" si="1" ref="C15:C23">G15+J15+M15+P15+S15+V15+Y15+AB15</f>
        <v>0</v>
      </c>
      <c r="D15" s="585">
        <f aca="true" t="shared" si="2" ref="D15:D23">H15+K15+N15+Q15+T15+W15+Z15+AC15</f>
        <v>0</v>
      </c>
      <c r="E15" s="585">
        <f aca="true" t="shared" si="3" ref="E15:E23">SUM(B15:D15)</f>
        <v>0</v>
      </c>
      <c r="F15" s="586"/>
      <c r="G15" s="586"/>
      <c r="H15" s="586"/>
      <c r="I15" s="586"/>
      <c r="J15" s="586"/>
      <c r="K15" s="586"/>
      <c r="L15" s="586"/>
      <c r="M15" s="586"/>
      <c r="N15" s="586"/>
      <c r="O15" s="586"/>
      <c r="P15" s="586"/>
      <c r="Q15" s="586"/>
      <c r="R15" s="586"/>
      <c r="S15" s="586"/>
      <c r="T15" s="586"/>
      <c r="U15" s="586"/>
      <c r="V15" s="586"/>
      <c r="W15" s="586"/>
      <c r="X15" s="586"/>
      <c r="Y15" s="586"/>
      <c r="Z15" s="586"/>
      <c r="AA15" s="586"/>
      <c r="AB15" s="586"/>
      <c r="AC15" s="586"/>
      <c r="AD15" s="464"/>
    </row>
    <row r="16" spans="1:30" ht="12.75">
      <c r="A16" s="122" t="s">
        <v>121</v>
      </c>
      <c r="B16" s="585">
        <f t="shared" si="0"/>
        <v>0</v>
      </c>
      <c r="C16" s="585">
        <f t="shared" si="1"/>
        <v>0</v>
      </c>
      <c r="D16" s="585">
        <f t="shared" si="2"/>
        <v>0</v>
      </c>
      <c r="E16" s="585">
        <f t="shared" si="3"/>
        <v>0</v>
      </c>
      <c r="F16" s="586"/>
      <c r="G16" s="586"/>
      <c r="H16" s="586"/>
      <c r="I16" s="586"/>
      <c r="J16" s="586"/>
      <c r="K16" s="586"/>
      <c r="L16" s="586"/>
      <c r="M16" s="586"/>
      <c r="N16" s="586"/>
      <c r="O16" s="586"/>
      <c r="P16" s="586"/>
      <c r="Q16" s="586"/>
      <c r="R16" s="586"/>
      <c r="S16" s="586"/>
      <c r="T16" s="586"/>
      <c r="U16" s="586"/>
      <c r="V16" s="586"/>
      <c r="W16" s="586"/>
      <c r="X16" s="586"/>
      <c r="Y16" s="586"/>
      <c r="Z16" s="586"/>
      <c r="AA16" s="586"/>
      <c r="AB16" s="586"/>
      <c r="AC16" s="586"/>
      <c r="AD16" s="464"/>
    </row>
    <row r="17" spans="1:30" ht="12.75">
      <c r="A17" s="809" t="s">
        <v>747</v>
      </c>
      <c r="B17" s="585">
        <f t="shared" si="0"/>
        <v>0</v>
      </c>
      <c r="C17" s="585">
        <f>G17+J17+M17+P17+S17+V17+Y17+AB17</f>
        <v>0</v>
      </c>
      <c r="D17" s="585">
        <f>H17+K17+N17+Q17+T17+W17+Z17+AC17</f>
        <v>0</v>
      </c>
      <c r="E17" s="585">
        <f>SUM(B17:D17)</f>
        <v>0</v>
      </c>
      <c r="F17" s="586"/>
      <c r="G17" s="586"/>
      <c r="H17" s="586"/>
      <c r="I17" s="586"/>
      <c r="J17" s="586"/>
      <c r="K17" s="586"/>
      <c r="L17" s="586"/>
      <c r="M17" s="586"/>
      <c r="N17" s="586"/>
      <c r="O17" s="586"/>
      <c r="P17" s="586"/>
      <c r="Q17" s="586"/>
      <c r="R17" s="586"/>
      <c r="S17" s="586"/>
      <c r="T17" s="586"/>
      <c r="U17" s="586"/>
      <c r="V17" s="586"/>
      <c r="W17" s="586"/>
      <c r="X17" s="586"/>
      <c r="Y17" s="586"/>
      <c r="Z17" s="586"/>
      <c r="AA17" s="586"/>
      <c r="AB17" s="586"/>
      <c r="AC17" s="586"/>
      <c r="AD17" s="464"/>
    </row>
    <row r="18" spans="1:30" ht="12.75">
      <c r="A18" s="809" t="s">
        <v>748</v>
      </c>
      <c r="B18" s="585">
        <f t="shared" si="0"/>
        <v>0</v>
      </c>
      <c r="C18" s="585">
        <f t="shared" si="1"/>
        <v>0</v>
      </c>
      <c r="D18" s="585">
        <f t="shared" si="2"/>
        <v>0</v>
      </c>
      <c r="E18" s="585">
        <f t="shared" si="3"/>
        <v>0</v>
      </c>
      <c r="F18" s="586"/>
      <c r="G18" s="586"/>
      <c r="H18" s="586"/>
      <c r="I18" s="586"/>
      <c r="J18" s="586"/>
      <c r="K18" s="586"/>
      <c r="L18" s="586"/>
      <c r="M18" s="586"/>
      <c r="N18" s="586"/>
      <c r="O18" s="586"/>
      <c r="P18" s="586"/>
      <c r="Q18" s="586"/>
      <c r="R18" s="586"/>
      <c r="S18" s="586"/>
      <c r="T18" s="586"/>
      <c r="U18" s="586"/>
      <c r="V18" s="586"/>
      <c r="W18" s="586"/>
      <c r="X18" s="586"/>
      <c r="Y18" s="586"/>
      <c r="Z18" s="586"/>
      <c r="AA18" s="586"/>
      <c r="AB18" s="586"/>
      <c r="AC18" s="586"/>
      <c r="AD18" s="464"/>
    </row>
    <row r="19" spans="1:30" ht="12.75">
      <c r="A19" s="809" t="s">
        <v>749</v>
      </c>
      <c r="B19" s="585">
        <f aca="true" t="shared" si="4" ref="B19:D20">F19+I19+L19+O19+R19+U19+X19+AA19</f>
        <v>0</v>
      </c>
      <c r="C19" s="585">
        <f t="shared" si="4"/>
        <v>0</v>
      </c>
      <c r="D19" s="585">
        <f t="shared" si="4"/>
        <v>0</v>
      </c>
      <c r="E19" s="585">
        <f>SUM(B19:D19)</f>
        <v>0</v>
      </c>
      <c r="F19" s="586"/>
      <c r="G19" s="586"/>
      <c r="H19" s="586"/>
      <c r="I19" s="586"/>
      <c r="J19" s="586"/>
      <c r="K19" s="586"/>
      <c r="L19" s="586"/>
      <c r="M19" s="586"/>
      <c r="N19" s="586"/>
      <c r="O19" s="586"/>
      <c r="P19" s="586"/>
      <c r="Q19" s="586"/>
      <c r="R19" s="586"/>
      <c r="S19" s="586"/>
      <c r="T19" s="586"/>
      <c r="U19" s="586"/>
      <c r="V19" s="586"/>
      <c r="W19" s="586"/>
      <c r="X19" s="586"/>
      <c r="Y19" s="586"/>
      <c r="Z19" s="586"/>
      <c r="AA19" s="586"/>
      <c r="AB19" s="586"/>
      <c r="AC19" s="586"/>
      <c r="AD19" s="464"/>
    </row>
    <row r="20" spans="1:30" ht="12.75">
      <c r="A20" s="122" t="s">
        <v>115</v>
      </c>
      <c r="B20" s="585">
        <f t="shared" si="4"/>
        <v>0</v>
      </c>
      <c r="C20" s="585">
        <f t="shared" si="4"/>
        <v>0</v>
      </c>
      <c r="D20" s="585">
        <f t="shared" si="4"/>
        <v>0</v>
      </c>
      <c r="E20" s="585">
        <f>SUM(B20:D20)</f>
        <v>0</v>
      </c>
      <c r="F20" s="586"/>
      <c r="G20" s="586"/>
      <c r="H20" s="586"/>
      <c r="I20" s="586"/>
      <c r="J20" s="586"/>
      <c r="K20" s="586"/>
      <c r="L20" s="586"/>
      <c r="M20" s="586"/>
      <c r="N20" s="586"/>
      <c r="O20" s="586"/>
      <c r="P20" s="586"/>
      <c r="Q20" s="586"/>
      <c r="R20" s="586"/>
      <c r="S20" s="586"/>
      <c r="T20" s="586"/>
      <c r="U20" s="586"/>
      <c r="V20" s="586"/>
      <c r="W20" s="586"/>
      <c r="X20" s="586"/>
      <c r="Y20" s="586"/>
      <c r="Z20" s="586"/>
      <c r="AA20" s="586"/>
      <c r="AB20" s="586"/>
      <c r="AC20" s="586"/>
      <c r="AD20" s="464"/>
    </row>
    <row r="21" spans="1:30" ht="12.75">
      <c r="A21" s="122" t="s">
        <v>116</v>
      </c>
      <c r="B21" s="585">
        <f t="shared" si="0"/>
        <v>0</v>
      </c>
      <c r="C21" s="585">
        <f t="shared" si="1"/>
        <v>0</v>
      </c>
      <c r="D21" s="585">
        <f t="shared" si="2"/>
        <v>0</v>
      </c>
      <c r="E21" s="585">
        <f t="shared" si="3"/>
        <v>0</v>
      </c>
      <c r="F21" s="586"/>
      <c r="G21" s="586"/>
      <c r="H21" s="586"/>
      <c r="I21" s="586"/>
      <c r="J21" s="586"/>
      <c r="K21" s="586"/>
      <c r="L21" s="586"/>
      <c r="M21" s="586"/>
      <c r="N21" s="586"/>
      <c r="O21" s="586"/>
      <c r="P21" s="586"/>
      <c r="Q21" s="586"/>
      <c r="R21" s="586"/>
      <c r="S21" s="586"/>
      <c r="T21" s="586"/>
      <c r="U21" s="586"/>
      <c r="V21" s="586"/>
      <c r="W21" s="586"/>
      <c r="X21" s="586"/>
      <c r="Y21" s="586"/>
      <c r="Z21" s="586"/>
      <c r="AA21" s="586"/>
      <c r="AB21" s="586"/>
      <c r="AC21" s="586"/>
      <c r="AD21" s="464"/>
    </row>
    <row r="22" spans="1:30" ht="12.75">
      <c r="A22" s="122" t="s">
        <v>114</v>
      </c>
      <c r="B22" s="585">
        <f t="shared" si="0"/>
        <v>0</v>
      </c>
      <c r="C22" s="585">
        <f t="shared" si="1"/>
        <v>0</v>
      </c>
      <c r="D22" s="585">
        <f t="shared" si="2"/>
        <v>0</v>
      </c>
      <c r="E22" s="585">
        <f t="shared" si="3"/>
        <v>0</v>
      </c>
      <c r="F22" s="586"/>
      <c r="G22" s="586"/>
      <c r="H22" s="586"/>
      <c r="I22" s="586"/>
      <c r="J22" s="586"/>
      <c r="K22" s="586"/>
      <c r="L22" s="586"/>
      <c r="M22" s="586"/>
      <c r="N22" s="586"/>
      <c r="O22" s="586"/>
      <c r="P22" s="586"/>
      <c r="Q22" s="586"/>
      <c r="R22" s="586"/>
      <c r="S22" s="586"/>
      <c r="T22" s="586"/>
      <c r="U22" s="586"/>
      <c r="V22" s="586"/>
      <c r="W22" s="586"/>
      <c r="X22" s="586"/>
      <c r="Y22" s="586"/>
      <c r="Z22" s="586"/>
      <c r="AA22" s="586"/>
      <c r="AB22" s="586"/>
      <c r="AC22" s="586"/>
      <c r="AD22" s="464"/>
    </row>
    <row r="23" spans="1:30" s="218" customFormat="1" ht="12.75">
      <c r="A23" s="217" t="s">
        <v>105</v>
      </c>
      <c r="B23" s="585">
        <f t="shared" si="0"/>
        <v>0</v>
      </c>
      <c r="C23" s="585">
        <f t="shared" si="1"/>
        <v>0</v>
      </c>
      <c r="D23" s="585">
        <f t="shared" si="2"/>
        <v>0</v>
      </c>
      <c r="E23" s="585">
        <f t="shared" si="3"/>
        <v>0</v>
      </c>
      <c r="F23" s="585">
        <f aca="true" t="shared" si="5" ref="F23:AC23">SUM(F14:F22)</f>
        <v>0</v>
      </c>
      <c r="G23" s="585">
        <f t="shared" si="5"/>
        <v>0</v>
      </c>
      <c r="H23" s="585">
        <f t="shared" si="5"/>
        <v>0</v>
      </c>
      <c r="I23" s="585">
        <f t="shared" si="5"/>
        <v>0</v>
      </c>
      <c r="J23" s="585">
        <f t="shared" si="5"/>
        <v>0</v>
      </c>
      <c r="K23" s="585">
        <f t="shared" si="5"/>
        <v>0</v>
      </c>
      <c r="L23" s="585">
        <f t="shared" si="5"/>
        <v>0</v>
      </c>
      <c r="M23" s="585">
        <f t="shared" si="5"/>
        <v>0</v>
      </c>
      <c r="N23" s="585">
        <f t="shared" si="5"/>
        <v>0</v>
      </c>
      <c r="O23" s="585">
        <f t="shared" si="5"/>
        <v>0</v>
      </c>
      <c r="P23" s="585">
        <f t="shared" si="5"/>
        <v>0</v>
      </c>
      <c r="Q23" s="585">
        <f t="shared" si="5"/>
        <v>0</v>
      </c>
      <c r="R23" s="585">
        <f t="shared" si="5"/>
        <v>0</v>
      </c>
      <c r="S23" s="585">
        <f t="shared" si="5"/>
        <v>0</v>
      </c>
      <c r="T23" s="585">
        <f t="shared" si="5"/>
        <v>0</v>
      </c>
      <c r="U23" s="585">
        <f t="shared" si="5"/>
        <v>0</v>
      </c>
      <c r="V23" s="585">
        <f t="shared" si="5"/>
        <v>0</v>
      </c>
      <c r="W23" s="585">
        <f t="shared" si="5"/>
        <v>0</v>
      </c>
      <c r="X23" s="585">
        <f t="shared" si="5"/>
        <v>0</v>
      </c>
      <c r="Y23" s="585">
        <f t="shared" si="5"/>
        <v>0</v>
      </c>
      <c r="Z23" s="585">
        <f t="shared" si="5"/>
        <v>0</v>
      </c>
      <c r="AA23" s="585">
        <f t="shared" si="5"/>
        <v>0</v>
      </c>
      <c r="AB23" s="585">
        <f t="shared" si="5"/>
        <v>0</v>
      </c>
      <c r="AC23" s="585">
        <f t="shared" si="5"/>
        <v>0</v>
      </c>
      <c r="AD23" s="464"/>
    </row>
    <row r="24" spans="1:29" s="210" customFormat="1" ht="22.5" customHeight="1">
      <c r="A24" s="219" t="s">
        <v>363</v>
      </c>
      <c r="B24" s="1330"/>
      <c r="C24" s="1330"/>
      <c r="D24" s="1330"/>
      <c r="E24" s="1330"/>
      <c r="F24" s="1330"/>
      <c r="G24" s="1330"/>
      <c r="H24" s="1330"/>
      <c r="I24" s="1330"/>
      <c r="J24" s="1330"/>
      <c r="K24" s="1330"/>
      <c r="L24" s="1330"/>
      <c r="M24" s="1330"/>
      <c r="N24" s="1330"/>
      <c r="O24" s="1330"/>
      <c r="P24" s="1330"/>
      <c r="Q24" s="1330"/>
      <c r="R24" s="220"/>
      <c r="S24" s="220"/>
      <c r="T24" s="220"/>
      <c r="U24" s="220"/>
      <c r="V24" s="220"/>
      <c r="W24" s="220"/>
      <c r="X24" s="220"/>
      <c r="Y24" s="220"/>
      <c r="Z24" s="220"/>
      <c r="AA24" s="220"/>
      <c r="AB24" s="220"/>
      <c r="AC24" s="220"/>
    </row>
    <row r="25" spans="1:29" s="210" customFormat="1" ht="22.5" customHeight="1">
      <c r="A25" s="219" t="s">
        <v>364</v>
      </c>
      <c r="B25" s="1330"/>
      <c r="C25" s="1330"/>
      <c r="D25" s="1330"/>
      <c r="E25" s="1330"/>
      <c r="F25" s="1330"/>
      <c r="G25" s="1330"/>
      <c r="H25" s="1330"/>
      <c r="I25" s="1330"/>
      <c r="J25" s="1330"/>
      <c r="K25" s="1330"/>
      <c r="L25" s="1330"/>
      <c r="M25" s="1330"/>
      <c r="N25" s="1330"/>
      <c r="O25" s="1330"/>
      <c r="P25" s="1330"/>
      <c r="Q25" s="1330"/>
      <c r="R25" s="221"/>
      <c r="S25" s="221"/>
      <c r="T25" s="221"/>
      <c r="U25" s="221"/>
      <c r="V25" s="221"/>
      <c r="W25" s="221"/>
      <c r="X25" s="221"/>
      <c r="Y25" s="221"/>
      <c r="Z25" s="221"/>
      <c r="AA25" s="221"/>
      <c r="AB25" s="221"/>
      <c r="AC25" s="221"/>
    </row>
    <row r="26" spans="1:29" s="210" customFormat="1" ht="22.5" customHeight="1">
      <c r="A26" s="219" t="s">
        <v>365</v>
      </c>
      <c r="B26" s="1330"/>
      <c r="C26" s="1330"/>
      <c r="D26" s="1330"/>
      <c r="E26" s="1330"/>
      <c r="F26" s="1330"/>
      <c r="G26" s="1330"/>
      <c r="H26" s="1330"/>
      <c r="I26" s="1330"/>
      <c r="J26" s="1330"/>
      <c r="K26" s="1330"/>
      <c r="L26" s="1330"/>
      <c r="M26" s="1330"/>
      <c r="N26" s="1330"/>
      <c r="O26" s="1330"/>
      <c r="P26" s="1330"/>
      <c r="Q26" s="1330"/>
      <c r="R26" s="221"/>
      <c r="S26" s="221"/>
      <c r="T26" s="221"/>
      <c r="U26" s="221"/>
      <c r="V26" s="221"/>
      <c r="W26" s="221"/>
      <c r="X26" s="221"/>
      <c r="Y26" s="221"/>
      <c r="Z26" s="221"/>
      <c r="AA26" s="221"/>
      <c r="AB26" s="221"/>
      <c r="AC26" s="221"/>
    </row>
    <row r="27" spans="1:29" s="210" customFormat="1" ht="22.5" customHeight="1">
      <c r="A27" s="219" t="s">
        <v>366</v>
      </c>
      <c r="B27" s="1330"/>
      <c r="C27" s="1330"/>
      <c r="D27" s="1330"/>
      <c r="E27" s="1330"/>
      <c r="F27" s="1330"/>
      <c r="G27" s="1330"/>
      <c r="H27" s="1330"/>
      <c r="I27" s="1330"/>
      <c r="J27" s="1330"/>
      <c r="K27" s="1330"/>
      <c r="L27" s="1330"/>
      <c r="M27" s="1330"/>
      <c r="N27" s="1330"/>
      <c r="O27" s="1330"/>
      <c r="P27" s="1330"/>
      <c r="Q27" s="1330"/>
      <c r="R27" s="221"/>
      <c r="S27" s="221"/>
      <c r="T27" s="221"/>
      <c r="U27" s="221"/>
      <c r="V27" s="221"/>
      <c r="W27" s="221"/>
      <c r="X27" s="221"/>
      <c r="Y27" s="221"/>
      <c r="Z27" s="221"/>
      <c r="AA27" s="221"/>
      <c r="AB27" s="221"/>
      <c r="AC27" s="221"/>
    </row>
    <row r="28" spans="2:29" ht="7.5" customHeight="1">
      <c r="B28" s="221"/>
      <c r="C28" s="221"/>
      <c r="D28" s="221"/>
      <c r="E28" s="221"/>
      <c r="F28" s="221"/>
      <c r="G28" s="221"/>
      <c r="H28" s="221"/>
      <c r="I28" s="221"/>
      <c r="J28" s="221"/>
      <c r="K28" s="221"/>
      <c r="L28" s="221"/>
      <c r="M28" s="221"/>
      <c r="N28" s="221"/>
      <c r="O28" s="208"/>
      <c r="P28" s="208"/>
      <c r="Q28" s="208"/>
      <c r="R28" s="208"/>
      <c r="S28" s="208"/>
      <c r="T28" s="208"/>
      <c r="U28" s="208"/>
      <c r="V28" s="208"/>
      <c r="W28" s="208"/>
      <c r="X28" s="208"/>
      <c r="Y28" s="208"/>
      <c r="Z28" s="208"/>
      <c r="AA28" s="210"/>
      <c r="AB28" s="210"/>
      <c r="AC28" s="210"/>
    </row>
    <row r="29" spans="1:34" ht="12.75">
      <c r="A29" s="222" t="s">
        <v>475</v>
      </c>
      <c r="C29" s="223"/>
      <c r="D29" s="223"/>
      <c r="E29" s="223"/>
      <c r="F29" s="223"/>
      <c r="G29" s="223"/>
      <c r="H29" s="223"/>
      <c r="I29" s="223"/>
      <c r="J29" s="223"/>
      <c r="K29" s="223"/>
      <c r="L29" s="223"/>
      <c r="M29" s="223"/>
      <c r="N29" s="223"/>
      <c r="O29" s="224"/>
      <c r="P29" s="224"/>
      <c r="Q29" s="224"/>
      <c r="R29" s="224"/>
      <c r="S29" s="224"/>
      <c r="T29" s="224"/>
      <c r="U29" s="224"/>
      <c r="V29" s="224"/>
      <c r="W29" s="224"/>
      <c r="X29" s="224"/>
      <c r="Y29" s="224"/>
      <c r="Z29" s="224"/>
      <c r="AA29" s="224"/>
      <c r="AB29" s="224"/>
      <c r="AC29" s="224"/>
      <c r="AD29" s="210"/>
      <c r="AE29" s="210"/>
      <c r="AF29" s="210"/>
      <c r="AG29" s="210"/>
      <c r="AH29" s="210"/>
    </row>
    <row r="30" spans="1:36" ht="12" customHeight="1">
      <c r="A30" s="225"/>
      <c r="B30" s="225"/>
      <c r="D30" s="226"/>
      <c r="F30" s="227" t="s">
        <v>476</v>
      </c>
      <c r="G30" s="1337"/>
      <c r="H30" s="1337"/>
      <c r="I30" s="1337"/>
      <c r="J30" s="1337"/>
      <c r="K30" s="1337"/>
      <c r="L30" s="1337"/>
      <c r="M30" s="1337"/>
      <c r="N30" s="1337"/>
      <c r="O30" s="1337"/>
      <c r="P30" s="1337"/>
      <c r="Q30" s="1337"/>
      <c r="R30" s="210"/>
      <c r="S30" s="224"/>
      <c r="T30" s="224"/>
      <c r="U30" s="224"/>
      <c r="V30" s="224"/>
      <c r="W30" s="224"/>
      <c r="X30" s="224"/>
      <c r="Y30" s="224"/>
      <c r="Z30" s="224"/>
      <c r="AA30" s="224"/>
      <c r="AB30" s="224"/>
      <c r="AC30" s="224"/>
      <c r="AD30" s="210"/>
      <c r="AE30" s="210"/>
      <c r="AF30" s="210"/>
      <c r="AG30" s="210"/>
      <c r="AH30" s="210"/>
      <c r="AI30" s="228">
        <v>0</v>
      </c>
      <c r="AJ30" s="228" t="b">
        <v>0</v>
      </c>
    </row>
    <row r="31" spans="1:34" ht="12" customHeight="1">
      <c r="A31" s="223"/>
      <c r="B31" s="229"/>
      <c r="C31" s="230"/>
      <c r="D31" s="231"/>
      <c r="E31" s="224"/>
      <c r="F31" s="224"/>
      <c r="G31" s="1324"/>
      <c r="H31" s="1324"/>
      <c r="I31" s="1324"/>
      <c r="J31" s="1324"/>
      <c r="K31" s="1324"/>
      <c r="L31" s="1324"/>
      <c r="M31" s="1324"/>
      <c r="N31" s="1324"/>
      <c r="O31" s="1324"/>
      <c r="P31" s="1324"/>
      <c r="Q31" s="1324"/>
      <c r="R31" s="224"/>
      <c r="S31" s="224"/>
      <c r="T31" s="224"/>
      <c r="U31" s="224"/>
      <c r="V31" s="224"/>
      <c r="W31" s="224"/>
      <c r="X31" s="224"/>
      <c r="Y31" s="224"/>
      <c r="Z31" s="224"/>
      <c r="AA31" s="224"/>
      <c r="AB31" s="224"/>
      <c r="AC31" s="224"/>
      <c r="AD31" s="210"/>
      <c r="AE31" s="210"/>
      <c r="AF31" s="210"/>
      <c r="AG31" s="210"/>
      <c r="AH31" s="210"/>
    </row>
    <row r="32" spans="1:34" ht="12" customHeight="1">
      <c r="A32" s="223"/>
      <c r="B32" s="223"/>
      <c r="C32" s="230"/>
      <c r="D32" s="231"/>
      <c r="E32" s="224"/>
      <c r="F32" s="232" t="s">
        <v>477</v>
      </c>
      <c r="G32" s="1324"/>
      <c r="H32" s="1324"/>
      <c r="I32" s="1324"/>
      <c r="J32" s="1324"/>
      <c r="K32" s="1324"/>
      <c r="L32" s="1324"/>
      <c r="M32" s="1324"/>
      <c r="N32" s="1324"/>
      <c r="O32" s="1324"/>
      <c r="P32" s="1324"/>
      <c r="Q32" s="1324"/>
      <c r="R32" s="224"/>
      <c r="S32" s="224"/>
      <c r="T32" s="224"/>
      <c r="U32" s="224"/>
      <c r="V32" s="224"/>
      <c r="W32" s="224"/>
      <c r="X32" s="224"/>
      <c r="Y32" s="224"/>
      <c r="Z32" s="224"/>
      <c r="AA32" s="224"/>
      <c r="AB32" s="224"/>
      <c r="AC32" s="224"/>
      <c r="AD32" s="210"/>
      <c r="AE32" s="210"/>
      <c r="AF32" s="210"/>
      <c r="AG32" s="210"/>
      <c r="AH32" s="210"/>
    </row>
    <row r="33" spans="1:34" ht="12" customHeight="1">
      <c r="A33" s="223"/>
      <c r="B33" s="224"/>
      <c r="C33" s="224"/>
      <c r="D33" s="224"/>
      <c r="E33" s="224"/>
      <c r="F33" s="224"/>
      <c r="G33" s="1324"/>
      <c r="H33" s="1324"/>
      <c r="I33" s="1324"/>
      <c r="J33" s="1324"/>
      <c r="K33" s="1324"/>
      <c r="L33" s="1324"/>
      <c r="M33" s="1324"/>
      <c r="N33" s="1324"/>
      <c r="O33" s="1324"/>
      <c r="P33" s="1324"/>
      <c r="Q33" s="1324"/>
      <c r="R33" s="224"/>
      <c r="S33" s="224"/>
      <c r="T33" s="224"/>
      <c r="U33" s="224"/>
      <c r="V33" s="224"/>
      <c r="W33" s="224"/>
      <c r="X33" s="224"/>
      <c r="Y33" s="224"/>
      <c r="Z33" s="224"/>
      <c r="AA33" s="224"/>
      <c r="AB33" s="224"/>
      <c r="AC33" s="224"/>
      <c r="AD33" s="210"/>
      <c r="AE33" s="210"/>
      <c r="AF33" s="210"/>
      <c r="AG33" s="210"/>
      <c r="AH33" s="210"/>
    </row>
    <row r="34" spans="1:36" ht="12" customHeight="1">
      <c r="A34" s="225"/>
      <c r="B34" s="225"/>
      <c r="D34" s="226"/>
      <c r="E34" s="223"/>
      <c r="F34" s="232" t="s">
        <v>483</v>
      </c>
      <c r="G34" s="1324"/>
      <c r="H34" s="1324"/>
      <c r="I34" s="1324"/>
      <c r="J34" s="1324"/>
      <c r="K34" s="1324"/>
      <c r="L34" s="1324"/>
      <c r="M34" s="1324"/>
      <c r="N34" s="1324"/>
      <c r="O34" s="1324"/>
      <c r="P34" s="1324"/>
      <c r="Q34" s="1324"/>
      <c r="R34" s="210"/>
      <c r="S34" s="224"/>
      <c r="T34" s="224"/>
      <c r="U34" s="224"/>
      <c r="V34" s="224"/>
      <c r="W34" s="224"/>
      <c r="X34" s="224"/>
      <c r="Y34" s="224"/>
      <c r="Z34" s="224"/>
      <c r="AA34" s="224"/>
      <c r="AB34" s="224"/>
      <c r="AC34" s="224"/>
      <c r="AD34" s="210"/>
      <c r="AE34" s="210"/>
      <c r="AF34" s="210"/>
      <c r="AG34" s="210"/>
      <c r="AH34" s="210"/>
      <c r="AI34" s="228">
        <v>0</v>
      </c>
      <c r="AJ34" s="228" t="b">
        <v>0</v>
      </c>
    </row>
    <row r="35" spans="1:34" ht="12" customHeight="1">
      <c r="A35" s="223"/>
      <c r="B35" s="229"/>
      <c r="C35" s="230"/>
      <c r="D35" s="231"/>
      <c r="E35" s="224"/>
      <c r="F35" s="224"/>
      <c r="G35" s="1324"/>
      <c r="H35" s="1324"/>
      <c r="I35" s="1324"/>
      <c r="J35" s="1324"/>
      <c r="K35" s="1324"/>
      <c r="L35" s="1324"/>
      <c r="M35" s="1324"/>
      <c r="N35" s="1324"/>
      <c r="O35" s="1324"/>
      <c r="P35" s="1324"/>
      <c r="Q35" s="1324"/>
      <c r="R35" s="224"/>
      <c r="S35" s="224"/>
      <c r="T35" s="224"/>
      <c r="U35" s="224"/>
      <c r="V35" s="224"/>
      <c r="W35" s="224"/>
      <c r="X35" s="224"/>
      <c r="Y35" s="224"/>
      <c r="Z35" s="224"/>
      <c r="AA35" s="224"/>
      <c r="AB35" s="224"/>
      <c r="AC35" s="224"/>
      <c r="AD35" s="210"/>
      <c r="AE35" s="210"/>
      <c r="AF35" s="210"/>
      <c r="AG35" s="210"/>
      <c r="AH35" s="210"/>
    </row>
    <row r="36" spans="1:34" ht="12" customHeight="1">
      <c r="A36" s="223"/>
      <c r="B36" s="233"/>
      <c r="C36" s="223"/>
      <c r="D36" s="223"/>
      <c r="E36" s="223"/>
      <c r="F36" s="232" t="s">
        <v>478</v>
      </c>
      <c r="G36" s="1324"/>
      <c r="H36" s="1324"/>
      <c r="I36" s="1324"/>
      <c r="J36" s="1324"/>
      <c r="K36" s="1324"/>
      <c r="L36" s="1324"/>
      <c r="M36" s="1324"/>
      <c r="N36" s="1324"/>
      <c r="O36" s="1324"/>
      <c r="P36" s="1324"/>
      <c r="Q36" s="1324"/>
      <c r="R36" s="224"/>
      <c r="S36" s="224"/>
      <c r="T36" s="224"/>
      <c r="U36" s="224"/>
      <c r="V36" s="224"/>
      <c r="W36" s="224"/>
      <c r="X36" s="224"/>
      <c r="Y36" s="224"/>
      <c r="Z36" s="224"/>
      <c r="AA36" s="224"/>
      <c r="AB36" s="224"/>
      <c r="AC36" s="224"/>
      <c r="AD36" s="210"/>
      <c r="AE36" s="210"/>
      <c r="AF36" s="210"/>
      <c r="AG36" s="210"/>
      <c r="AH36" s="210"/>
    </row>
    <row r="37" spans="1:34" ht="12" customHeight="1">
      <c r="A37" s="224"/>
      <c r="B37" s="230"/>
      <c r="C37" s="224"/>
      <c r="D37" s="224"/>
      <c r="E37" s="224"/>
      <c r="F37" s="224"/>
      <c r="G37" s="224"/>
      <c r="H37" s="1325"/>
      <c r="I37" s="1325"/>
      <c r="J37" s="1325"/>
      <c r="K37" s="1325"/>
      <c r="L37" s="1325"/>
      <c r="M37" s="1325"/>
      <c r="N37" s="1325"/>
      <c r="O37" s="1325"/>
      <c r="P37" s="1325"/>
      <c r="Q37" s="1325"/>
      <c r="R37" s="224"/>
      <c r="S37" s="224"/>
      <c r="T37" s="224"/>
      <c r="U37" s="224"/>
      <c r="V37" s="224"/>
      <c r="W37" s="224"/>
      <c r="X37" s="224"/>
      <c r="Y37" s="224"/>
      <c r="Z37" s="224"/>
      <c r="AA37" s="224"/>
      <c r="AB37" s="224"/>
      <c r="AC37" s="224"/>
      <c r="AD37" s="210"/>
      <c r="AE37" s="210"/>
      <c r="AF37" s="210"/>
      <c r="AG37" s="210"/>
      <c r="AH37" s="210"/>
    </row>
    <row r="38" spans="1:4" ht="12.75">
      <c r="A38" s="210"/>
      <c r="B38" s="234"/>
      <c r="C38" s="210"/>
      <c r="D38" s="210"/>
    </row>
  </sheetData>
  <sheetProtection/>
  <protectedRanges>
    <protectedRange sqref="AI27:AJ27 AI31:AJ31" name="Range5"/>
    <protectedRange sqref="B7:Q8" name="Range1"/>
    <protectedRange sqref="F11:AC13" name="Range2"/>
    <protectedRange sqref="F23:F27 G23:AC23 G24:Q27 B24:E27" name="Range3"/>
    <protectedRange sqref="I28:Q34" name="Range4"/>
    <protectedRange sqref="F14:AC22" name="Range2_1"/>
  </protectedRanges>
  <mergeCells count="26">
    <mergeCell ref="J10:Q10"/>
    <mergeCell ref="C10:H10"/>
    <mergeCell ref="G32:Q32"/>
    <mergeCell ref="G33:Q33"/>
    <mergeCell ref="B25:Q25"/>
    <mergeCell ref="B26:Q26"/>
    <mergeCell ref="B27:Q27"/>
    <mergeCell ref="G30:Q30"/>
    <mergeCell ref="G34:Q34"/>
    <mergeCell ref="G35:Q35"/>
    <mergeCell ref="G36:Q36"/>
    <mergeCell ref="H37:Q37"/>
    <mergeCell ref="A3:N3"/>
    <mergeCell ref="B11:Q11"/>
    <mergeCell ref="B24:Q24"/>
    <mergeCell ref="A12:A13"/>
    <mergeCell ref="I12:K12"/>
    <mergeCell ref="G31:Q31"/>
    <mergeCell ref="AA12:AC12"/>
    <mergeCell ref="B12:E12"/>
    <mergeCell ref="L12:N12"/>
    <mergeCell ref="O12:Q12"/>
    <mergeCell ref="X12:Z12"/>
    <mergeCell ref="R12:T12"/>
    <mergeCell ref="U12:W12"/>
    <mergeCell ref="F12:H12"/>
  </mergeCells>
  <conditionalFormatting sqref="B14">
    <cfRule type="cellIs" priority="65" dxfId="43" operator="greaterThan" stopIfTrue="1">
      <formula>totalf_2_1</formula>
    </cfRule>
  </conditionalFormatting>
  <conditionalFormatting sqref="B15">
    <cfRule type="cellIs" priority="64" dxfId="43" operator="greaterThan" stopIfTrue="1">
      <formula>totalf_2_2</formula>
    </cfRule>
  </conditionalFormatting>
  <conditionalFormatting sqref="B16">
    <cfRule type="cellIs" priority="63" dxfId="43" operator="greaterThan" stopIfTrue="1">
      <formula>totalf_2_3</formula>
    </cfRule>
  </conditionalFormatting>
  <conditionalFormatting sqref="B17">
    <cfRule type="cellIs" priority="62" dxfId="43" operator="greaterThan" stopIfTrue="1">
      <formula>totalf_2_8</formula>
    </cfRule>
  </conditionalFormatting>
  <conditionalFormatting sqref="B18">
    <cfRule type="cellIs" priority="61" dxfId="43" operator="greaterThan" stopIfTrue="1">
      <formula>totalf_2_9</formula>
    </cfRule>
  </conditionalFormatting>
  <conditionalFormatting sqref="B19">
    <cfRule type="cellIs" priority="60" dxfId="43" operator="greaterThan" stopIfTrue="1">
      <formula>totalf_2_4</formula>
    </cfRule>
  </conditionalFormatting>
  <conditionalFormatting sqref="B20">
    <cfRule type="cellIs" priority="59" dxfId="43" operator="greaterThan" stopIfTrue="1">
      <formula>totalf_2_5</formula>
    </cfRule>
  </conditionalFormatting>
  <conditionalFormatting sqref="B21">
    <cfRule type="cellIs" priority="58" dxfId="43" operator="greaterThan" stopIfTrue="1">
      <formula>totalf_2_6</formula>
    </cfRule>
  </conditionalFormatting>
  <conditionalFormatting sqref="B22">
    <cfRule type="cellIs" priority="57" dxfId="43" operator="greaterThan" stopIfTrue="1">
      <formula>totalf_2_7</formula>
    </cfRule>
  </conditionalFormatting>
  <conditionalFormatting sqref="B23">
    <cfRule type="cellIs" priority="56" dxfId="43" operator="greaterThan" stopIfTrue="1">
      <formula>totalf_2_t</formula>
    </cfRule>
  </conditionalFormatting>
  <conditionalFormatting sqref="C14">
    <cfRule type="cellIs" priority="55" dxfId="43" operator="greaterThan" stopIfTrue="1">
      <formula>totalm_2_1</formula>
    </cfRule>
  </conditionalFormatting>
  <conditionalFormatting sqref="C15">
    <cfRule type="cellIs" priority="54" dxfId="43" operator="greaterThan" stopIfTrue="1">
      <formula>totalm_2_2</formula>
    </cfRule>
  </conditionalFormatting>
  <conditionalFormatting sqref="C16">
    <cfRule type="cellIs" priority="53" dxfId="43" operator="greaterThan" stopIfTrue="1">
      <formula>totalm_2_3</formula>
    </cfRule>
  </conditionalFormatting>
  <conditionalFormatting sqref="C17">
    <cfRule type="cellIs" priority="52" dxfId="43" operator="greaterThan" stopIfTrue="1">
      <formula>totalm_2_8</formula>
    </cfRule>
  </conditionalFormatting>
  <conditionalFormatting sqref="C18">
    <cfRule type="cellIs" priority="51" dxfId="43" operator="greaterThan" stopIfTrue="1">
      <formula>totalm_2_9</formula>
    </cfRule>
  </conditionalFormatting>
  <conditionalFormatting sqref="C19">
    <cfRule type="cellIs" priority="50" dxfId="43" operator="greaterThan" stopIfTrue="1">
      <formula>totalm_2_4</formula>
    </cfRule>
  </conditionalFormatting>
  <conditionalFormatting sqref="C20">
    <cfRule type="cellIs" priority="49" dxfId="43" operator="greaterThan" stopIfTrue="1">
      <formula>totalm_2_5</formula>
    </cfRule>
  </conditionalFormatting>
  <conditionalFormatting sqref="C21">
    <cfRule type="cellIs" priority="48" dxfId="43" operator="greaterThan" stopIfTrue="1">
      <formula>totalm_2_6</formula>
    </cfRule>
  </conditionalFormatting>
  <conditionalFormatting sqref="C22">
    <cfRule type="cellIs" priority="47" dxfId="43" operator="greaterThan" stopIfTrue="1">
      <formula>totalm_2_7</formula>
    </cfRule>
  </conditionalFormatting>
  <conditionalFormatting sqref="C23">
    <cfRule type="cellIs" priority="46" dxfId="43" operator="greaterThan" stopIfTrue="1">
      <formula>totalm_2t</formula>
    </cfRule>
  </conditionalFormatting>
  <conditionalFormatting sqref="D14">
    <cfRule type="cellIs" priority="45" dxfId="43" operator="greaterThan" stopIfTrue="1">
      <formula>totalna_2_1</formula>
    </cfRule>
  </conditionalFormatting>
  <conditionalFormatting sqref="D15">
    <cfRule type="cellIs" priority="44" dxfId="43" operator="greaterThan" stopIfTrue="1">
      <formula>totalna_2_2</formula>
    </cfRule>
  </conditionalFormatting>
  <conditionalFormatting sqref="D16">
    <cfRule type="cellIs" priority="43" dxfId="43" operator="greaterThan" stopIfTrue="1">
      <formula>totalna_2_3</formula>
    </cfRule>
  </conditionalFormatting>
  <conditionalFormatting sqref="D17">
    <cfRule type="cellIs" priority="42" dxfId="43" operator="greaterThan" stopIfTrue="1">
      <formula>totalna_2_8</formula>
    </cfRule>
  </conditionalFormatting>
  <conditionalFormatting sqref="D18">
    <cfRule type="cellIs" priority="41" dxfId="43" operator="greaterThan" stopIfTrue="1">
      <formula>totalna_2_9</formula>
    </cfRule>
  </conditionalFormatting>
  <conditionalFormatting sqref="D19">
    <cfRule type="cellIs" priority="40" dxfId="43" operator="greaterThan" stopIfTrue="1">
      <formula>totalna_2_4</formula>
    </cfRule>
  </conditionalFormatting>
  <conditionalFormatting sqref="D20">
    <cfRule type="cellIs" priority="39" dxfId="43" operator="greaterThan" stopIfTrue="1">
      <formula>totalna_2_5</formula>
    </cfRule>
  </conditionalFormatting>
  <conditionalFormatting sqref="D21">
    <cfRule type="cellIs" priority="38" dxfId="43" operator="greaterThan" stopIfTrue="1">
      <formula>totalna_2_6</formula>
    </cfRule>
  </conditionalFormatting>
  <conditionalFormatting sqref="D22">
    <cfRule type="cellIs" priority="37" dxfId="43" operator="greaterThan" stopIfTrue="1">
      <formula>totalna_2_7</formula>
    </cfRule>
  </conditionalFormatting>
  <conditionalFormatting sqref="D23">
    <cfRule type="cellIs" priority="36" dxfId="43" operator="greaterThan" stopIfTrue="1">
      <formula>totalna_2t</formula>
    </cfRule>
  </conditionalFormatting>
  <conditionalFormatting sqref="E14">
    <cfRule type="cellIs" priority="35" dxfId="43" operator="greaterThan" stopIfTrue="1">
      <formula>total_2_1</formula>
    </cfRule>
  </conditionalFormatting>
  <conditionalFormatting sqref="E15">
    <cfRule type="cellIs" priority="34" dxfId="43" operator="greaterThan" stopIfTrue="1">
      <formula>total_2_2</formula>
    </cfRule>
  </conditionalFormatting>
  <conditionalFormatting sqref="E16">
    <cfRule type="cellIs" priority="33" dxfId="43" operator="greaterThan" stopIfTrue="1">
      <formula>total_2_3</formula>
    </cfRule>
  </conditionalFormatting>
  <conditionalFormatting sqref="E17">
    <cfRule type="cellIs" priority="32" dxfId="43" operator="greaterThan" stopIfTrue="1">
      <formula>total_2_8</formula>
    </cfRule>
  </conditionalFormatting>
  <conditionalFormatting sqref="E18">
    <cfRule type="cellIs" priority="31" dxfId="43" operator="greaterThan" stopIfTrue="1">
      <formula>total_2_9</formula>
    </cfRule>
  </conditionalFormatting>
  <conditionalFormatting sqref="E19">
    <cfRule type="cellIs" priority="30" dxfId="43" operator="greaterThan" stopIfTrue="1">
      <formula>total_2_4</formula>
    </cfRule>
  </conditionalFormatting>
  <conditionalFormatting sqref="E20">
    <cfRule type="cellIs" priority="29" dxfId="43" operator="greaterThan" stopIfTrue="1">
      <formula>total_2_5</formula>
    </cfRule>
  </conditionalFormatting>
  <conditionalFormatting sqref="E21">
    <cfRule type="cellIs" priority="28" dxfId="43" operator="greaterThan" stopIfTrue="1">
      <formula>total_2_6</formula>
    </cfRule>
  </conditionalFormatting>
  <conditionalFormatting sqref="E22">
    <cfRule type="cellIs" priority="27" dxfId="43" operator="greaterThan" stopIfTrue="1">
      <formula>total_2_7</formula>
    </cfRule>
  </conditionalFormatting>
  <conditionalFormatting sqref="E23">
    <cfRule type="cellIs" priority="26" dxfId="43" operator="greaterThan" stopIfTrue="1">
      <formula>totalt_2t</formula>
    </cfRule>
  </conditionalFormatting>
  <conditionalFormatting sqref="F23">
    <cfRule type="cellIs" priority="25" dxfId="43" operator="greaterThan" stopIfTrue="1">
      <formula>AI_F</formula>
    </cfRule>
  </conditionalFormatting>
  <conditionalFormatting sqref="G23">
    <cfRule type="cellIs" priority="24" dxfId="43" operator="greaterThan" stopIfTrue="1">
      <formula>AI_M</formula>
    </cfRule>
  </conditionalFormatting>
  <conditionalFormatting sqref="H23">
    <cfRule type="cellIs" priority="23" dxfId="43" operator="greaterThan" stopIfTrue="1">
      <formula>AI_NA</formula>
    </cfRule>
  </conditionalFormatting>
  <conditionalFormatting sqref="I23">
    <cfRule type="cellIs" priority="22" dxfId="43" operator="greaterThan" stopIfTrue="1">
      <formula>AS_F</formula>
    </cfRule>
  </conditionalFormatting>
  <conditionalFormatting sqref="J23">
    <cfRule type="cellIs" priority="21" dxfId="43" operator="greaterThan" stopIfTrue="1">
      <formula>AS_M</formula>
    </cfRule>
  </conditionalFormatting>
  <conditionalFormatting sqref="K23">
    <cfRule type="cellIs" priority="20" dxfId="43" operator="greaterThan" stopIfTrue="1">
      <formula>AS_NA</formula>
    </cfRule>
  </conditionalFormatting>
  <conditionalFormatting sqref="L23">
    <cfRule type="cellIs" priority="19" dxfId="43" operator="greaterThan" stopIfTrue="1">
      <formula>BK_F</formula>
    </cfRule>
  </conditionalFormatting>
  <conditionalFormatting sqref="M23">
    <cfRule type="cellIs" priority="18" dxfId="43" operator="greaterThan" stopIfTrue="1">
      <formula>BK_M</formula>
    </cfRule>
  </conditionalFormatting>
  <conditionalFormatting sqref="N23">
    <cfRule type="cellIs" priority="17" dxfId="43" operator="greaterThan" stopIfTrue="1">
      <formula>BK_NA</formula>
    </cfRule>
  </conditionalFormatting>
  <conditionalFormatting sqref="O23">
    <cfRule type="cellIs" priority="16" dxfId="43" operator="greaterThan" stopIfTrue="1">
      <formula>NH_F</formula>
    </cfRule>
  </conditionalFormatting>
  <conditionalFormatting sqref="P23">
    <cfRule type="cellIs" priority="15" dxfId="43" operator="greaterThan" stopIfTrue="1">
      <formula>NH_M</formula>
    </cfRule>
  </conditionalFormatting>
  <conditionalFormatting sqref="Q23">
    <cfRule type="cellIs" priority="14" dxfId="43" operator="greaterThan" stopIfTrue="1">
      <formula>NH_NA</formula>
    </cfRule>
  </conditionalFormatting>
  <conditionalFormatting sqref="R23">
    <cfRule type="cellIs" priority="13" dxfId="43" operator="greaterThan" stopIfTrue="1">
      <formula>WH_F</formula>
    </cfRule>
  </conditionalFormatting>
  <conditionalFormatting sqref="S23">
    <cfRule type="cellIs" priority="12" dxfId="43" operator="greaterThan" stopIfTrue="1">
      <formula>WH_M</formula>
    </cfRule>
  </conditionalFormatting>
  <conditionalFormatting sqref="T23">
    <cfRule type="cellIs" priority="11" dxfId="43" operator="greaterThan" stopIfTrue="1">
      <formula>WH_NA</formula>
    </cfRule>
  </conditionalFormatting>
  <conditionalFormatting sqref="U23">
    <cfRule type="cellIs" priority="10" dxfId="43" operator="greaterThan" stopIfTrue="1">
      <formula>HS_F</formula>
    </cfRule>
  </conditionalFormatting>
  <conditionalFormatting sqref="V23">
    <cfRule type="cellIs" priority="9" dxfId="43" operator="greaterThan" stopIfTrue="1">
      <formula>HS_M</formula>
    </cfRule>
  </conditionalFormatting>
  <conditionalFormatting sqref="W23">
    <cfRule type="cellIs" priority="7" dxfId="43" operator="greaterThan" stopIfTrue="1">
      <formula>HS_NA</formula>
    </cfRule>
  </conditionalFormatting>
  <conditionalFormatting sqref="X23">
    <cfRule type="cellIs" priority="6" dxfId="43" operator="greaterThan" stopIfTrue="1">
      <formula>RMR_F</formula>
    </cfRule>
  </conditionalFormatting>
  <conditionalFormatting sqref="Y23">
    <cfRule type="cellIs" priority="5" dxfId="43" operator="greaterThan" stopIfTrue="1">
      <formula>RMR_M</formula>
    </cfRule>
  </conditionalFormatting>
  <conditionalFormatting sqref="Z23">
    <cfRule type="cellIs" priority="4" dxfId="43" operator="greaterThan" stopIfTrue="1">
      <formula>RMR_NA</formula>
    </cfRule>
  </conditionalFormatting>
  <conditionalFormatting sqref="AA23">
    <cfRule type="cellIs" priority="3" dxfId="43" operator="greaterThan" stopIfTrue="1">
      <formula>RNA_F</formula>
    </cfRule>
  </conditionalFormatting>
  <conditionalFormatting sqref="AB23">
    <cfRule type="cellIs" priority="2" dxfId="43" operator="greaterThan" stopIfTrue="1">
      <formula>RNA_M</formula>
    </cfRule>
  </conditionalFormatting>
  <conditionalFormatting sqref="AC23">
    <cfRule type="cellIs" priority="1" dxfId="43" operator="greaterThan" stopIfTrue="1">
      <formula>RNA_NA</formula>
    </cfRule>
  </conditionalFormatting>
  <dataValidations count="6">
    <dataValidation type="textLength" operator="equal" showErrorMessage="1" promptTitle="Enter a 2 character state name." prompt="Please enter a two character state abbreviation only." errorTitle="Invalid state name entered." error="Please enter the two character state abbreviation only." sqref="B11:Q11">
      <formula1>2</formula1>
    </dataValidation>
    <dataValidation type="custom" allowBlank="1" showInputMessage="1" showErrorMessage="1" promptTitle="CAUTION" prompt="If RED, this number is greater than the number on Table 2A" errorTitle="CAUTION" error="Do not enter, this is an automatically calculated total of American Indian/ Alaska Nativ males." sqref="AC23">
      <formula1>"None"</formula1>
    </dataValidation>
    <dataValidation type="textLength" operator="lessThanOrEqual" allowBlank="1" showErrorMessage="1" promptTitle="Footnote is too long!" prompt="Footnotes cannot be longer than 255 characters, please enter additional footnotes as a &quot;General Footnote&quot; on a separate page." errorTitle="Footnote is too long!" error="The note you are trying to enter is too long for this field (greater than 255 characters). Please use the General Comments sheet for this note!" sqref="B24:Q27">
      <formula1>255</formula1>
    </dataValidation>
    <dataValidation type="custom" allowBlank="1" showInputMessage="1" showErrorMessage="1" promptTitle="CAUTION" prompt="if RED, this number is greater than the number on Table 2A" errorTitle="CAUTION" error="Do not enter, this is an automatically calculated total of Females age 0-12." sqref="B14:D23">
      <formula1>"None"</formula1>
    </dataValidation>
    <dataValidation type="custom" allowBlank="1" showInputMessage="1" showErrorMessage="1" promptTitle="CAUTION" prompt="If RED, this number is greater than the number on Table 2A" errorTitle="CAUTION" error="Do not enter, this is an automatically calculated total of sub Totals of all persons  age 0-12." sqref="E14:E23">
      <formula1>"None"</formula1>
    </dataValidation>
    <dataValidation type="custom" allowBlank="1" showInputMessage="1" showErrorMessage="1" promptTitle="CAUTION" prompt="If RED, this number is greater than the number on Table 2A" errorTitle="CAUTION" error="Do not enter, this is an automatically calculated total of American Indian/ Alaska Nativ males." sqref="F23:AB23">
      <formula1>"None"</formula1>
    </dataValidation>
  </dataValidations>
  <printOptions/>
  <pageMargins left="0.5" right="0.5" top="0.75" bottom="0.75" header="0.5" footer="0.5"/>
  <pageSetup fitToWidth="3" horizontalDpi="600" verticalDpi="600" orientation="landscape" scale="81" r:id="rId2"/>
  <headerFooter alignWithMargins="0">
    <oddFooter>&amp;LFY 2017 Uniform Reporting System (URS) Table 14A&amp;RPage &amp;P</oddFooter>
  </headerFooter>
  <colBreaks count="1" manualBreakCount="1">
    <brk id="17" max="65535" man="1"/>
  </colBreaks>
  <legacyDrawing r:id="rId1"/>
</worksheet>
</file>

<file path=xl/worksheets/sheet21.xml><?xml version="1.0" encoding="utf-8"?>
<worksheet xmlns="http://schemas.openxmlformats.org/spreadsheetml/2006/main" xmlns:r="http://schemas.openxmlformats.org/officeDocument/2006/relationships">
  <sheetPr codeName="Sheet20">
    <pageSetUpPr fitToPage="1"/>
  </sheetPr>
  <dimension ref="A1:P70"/>
  <sheetViews>
    <sheetView zoomScalePageLayoutView="0" workbookViewId="0" topLeftCell="A1">
      <selection activeCell="A1" sqref="A1"/>
    </sheetView>
  </sheetViews>
  <sheetFormatPr defaultColWidth="8.8515625" defaultRowHeight="12.75"/>
  <cols>
    <col min="1" max="1" width="27.7109375" style="204" customWidth="1"/>
    <col min="2" max="14" width="8.7109375" style="204" customWidth="1"/>
    <col min="15" max="16" width="13.140625" style="204" customWidth="1"/>
    <col min="17" max="28" width="8.7109375" style="204" customWidth="1"/>
    <col min="29" max="16384" width="8.8515625" style="204" customWidth="1"/>
  </cols>
  <sheetData>
    <row r="1" ht="12.75">
      <c r="A1" s="203" t="s">
        <v>803</v>
      </c>
    </row>
    <row r="2" ht="12.75">
      <c r="A2" s="797"/>
    </row>
    <row r="3" spans="1:14" ht="27.75" customHeight="1">
      <c r="A3" s="1346" t="s">
        <v>485</v>
      </c>
      <c r="B3" s="1346"/>
      <c r="C3" s="1346"/>
      <c r="D3" s="1346"/>
      <c r="E3" s="1346"/>
      <c r="F3" s="1346"/>
      <c r="G3" s="1346"/>
      <c r="H3" s="1346"/>
      <c r="I3" s="1346"/>
      <c r="J3" s="1346"/>
      <c r="K3" s="1346"/>
      <c r="L3" s="1346"/>
      <c r="M3" s="1346"/>
      <c r="N3" s="1346"/>
    </row>
    <row r="4" s="166" customFormat="1" ht="8.25" customHeight="1"/>
    <row r="5" s="166" customFormat="1" ht="18" customHeight="1">
      <c r="A5" s="167" t="s">
        <v>436</v>
      </c>
    </row>
    <row r="6" s="166" customFormat="1" ht="8.25" customHeight="1"/>
    <row r="7" ht="8.25" customHeight="1"/>
    <row r="8" ht="12.75">
      <c r="A8" t="s">
        <v>542</v>
      </c>
    </row>
    <row r="9" spans="1:14" ht="12.75">
      <c r="A9" s="206" t="s">
        <v>484</v>
      </c>
      <c r="B9" s="1338"/>
      <c r="C9" s="1339"/>
      <c r="D9" s="1339"/>
      <c r="E9" s="1339"/>
      <c r="F9" s="1339"/>
      <c r="G9" s="1339"/>
      <c r="H9" s="1339"/>
      <c r="I9" s="1339"/>
      <c r="J9" s="1339"/>
      <c r="K9" s="1339"/>
      <c r="L9" s="1339"/>
      <c r="M9" s="1339"/>
      <c r="N9" s="1339"/>
    </row>
    <row r="10" spans="1:14" ht="12.75">
      <c r="A10" s="211" t="s">
        <v>699</v>
      </c>
      <c r="B10" s="1036" t="s">
        <v>695</v>
      </c>
      <c r="C10" s="1334"/>
      <c r="D10" s="1335"/>
      <c r="E10" s="1335"/>
      <c r="F10" s="1335"/>
      <c r="G10" s="1336"/>
      <c r="H10" s="1036" t="s">
        <v>696</v>
      </c>
      <c r="I10" s="1333"/>
      <c r="J10" s="1333"/>
      <c r="K10" s="1333"/>
      <c r="L10" s="1333"/>
      <c r="M10" s="1333"/>
      <c r="N10" s="1333"/>
    </row>
    <row r="11" spans="1:14" ht="12.75">
      <c r="A11" s="211" t="s">
        <v>608</v>
      </c>
      <c r="B11" s="1347"/>
      <c r="C11" s="1348"/>
      <c r="D11" s="1348"/>
      <c r="E11" s="1348"/>
      <c r="F11" s="1348"/>
      <c r="G11" s="1348"/>
      <c r="H11" s="1348"/>
      <c r="I11" s="1348"/>
      <c r="J11" s="1348"/>
      <c r="K11" s="1348"/>
      <c r="L11" s="1348"/>
      <c r="M11" s="1348"/>
      <c r="N11" s="1349"/>
    </row>
    <row r="12" spans="1:14" s="215" customFormat="1" ht="23.25" customHeight="1">
      <c r="A12" s="1340"/>
      <c r="B12" s="1318" t="s">
        <v>119</v>
      </c>
      <c r="C12" s="1319"/>
      <c r="D12" s="1320"/>
      <c r="E12" s="1318" t="s">
        <v>120</v>
      </c>
      <c r="F12" s="1319"/>
      <c r="G12" s="1320"/>
      <c r="H12" s="1321" t="s">
        <v>318</v>
      </c>
      <c r="I12" s="1322"/>
      <c r="J12" s="1323"/>
      <c r="K12" s="1350" t="s">
        <v>105</v>
      </c>
      <c r="L12" s="1351"/>
      <c r="M12" s="1351"/>
      <c r="N12" s="1352"/>
    </row>
    <row r="13" spans="1:14" s="215" customFormat="1" ht="25.5" customHeight="1">
      <c r="A13" s="1341"/>
      <c r="B13" s="216" t="s">
        <v>421</v>
      </c>
      <c r="C13" s="216" t="s">
        <v>422</v>
      </c>
      <c r="D13" s="216" t="s">
        <v>114</v>
      </c>
      <c r="E13" s="216" t="s">
        <v>421</v>
      </c>
      <c r="F13" s="216" t="s">
        <v>422</v>
      </c>
      <c r="G13" s="216" t="s">
        <v>114</v>
      </c>
      <c r="H13" s="216" t="s">
        <v>421</v>
      </c>
      <c r="I13" s="216" t="s">
        <v>422</v>
      </c>
      <c r="J13" s="216" t="s">
        <v>114</v>
      </c>
      <c r="K13" s="216" t="s">
        <v>421</v>
      </c>
      <c r="L13" s="216" t="s">
        <v>422</v>
      </c>
      <c r="M13" s="216" t="s">
        <v>114</v>
      </c>
      <c r="N13" s="216" t="s">
        <v>105</v>
      </c>
    </row>
    <row r="14" spans="1:16" ht="12.75">
      <c r="A14" s="790" t="s">
        <v>746</v>
      </c>
      <c r="B14" s="587"/>
      <c r="C14" s="588"/>
      <c r="D14" s="588"/>
      <c r="E14" s="588"/>
      <c r="F14" s="588"/>
      <c r="G14" s="588"/>
      <c r="H14" s="588"/>
      <c r="I14" s="588"/>
      <c r="J14" s="588"/>
      <c r="K14" s="589">
        <f>B14+E14+H14</f>
        <v>0</v>
      </c>
      <c r="L14" s="589">
        <f>C14+F14+I14</f>
        <v>0</v>
      </c>
      <c r="M14" s="589">
        <f aca="true" t="shared" si="0" ref="M14:M23">D14+G14+J14</f>
        <v>0</v>
      </c>
      <c r="N14" s="589">
        <f>SUM(K14:M14)</f>
        <v>0</v>
      </c>
      <c r="O14" s="235"/>
      <c r="P14" s="236"/>
    </row>
    <row r="15" spans="1:16" ht="12.75">
      <c r="A15" s="122" t="s">
        <v>122</v>
      </c>
      <c r="B15" s="587"/>
      <c r="C15" s="588"/>
      <c r="D15" s="588"/>
      <c r="E15" s="588"/>
      <c r="F15" s="588"/>
      <c r="G15" s="588"/>
      <c r="H15" s="588"/>
      <c r="I15" s="588"/>
      <c r="J15" s="588"/>
      <c r="K15" s="589">
        <f aca="true" t="shared" si="1" ref="K15:K23">B15+E15+H15</f>
        <v>0</v>
      </c>
      <c r="L15" s="589">
        <f aca="true" t="shared" si="2" ref="L15:L23">C15+F15+I15</f>
        <v>0</v>
      </c>
      <c r="M15" s="589">
        <f t="shared" si="0"/>
        <v>0</v>
      </c>
      <c r="N15" s="589">
        <f aca="true" t="shared" si="3" ref="N15:N22">SUM(K15:M15)</f>
        <v>0</v>
      </c>
      <c r="O15" s="235"/>
      <c r="P15" s="236"/>
    </row>
    <row r="16" spans="1:16" ht="12.75">
      <c r="A16" s="122" t="s">
        <v>121</v>
      </c>
      <c r="B16" s="587"/>
      <c r="C16" s="587"/>
      <c r="D16" s="587"/>
      <c r="E16" s="588"/>
      <c r="F16" s="588"/>
      <c r="G16" s="588"/>
      <c r="H16" s="588"/>
      <c r="I16" s="588"/>
      <c r="J16" s="588"/>
      <c r="K16" s="589">
        <f t="shared" si="1"/>
        <v>0</v>
      </c>
      <c r="L16" s="589">
        <f t="shared" si="2"/>
        <v>0</v>
      </c>
      <c r="M16" s="589">
        <f t="shared" si="0"/>
        <v>0</v>
      </c>
      <c r="N16" s="589">
        <f t="shared" si="3"/>
        <v>0</v>
      </c>
      <c r="O16" s="235"/>
      <c r="P16" s="236"/>
    </row>
    <row r="17" spans="1:16" ht="12.75">
      <c r="A17" s="809" t="s">
        <v>747</v>
      </c>
      <c r="B17" s="587"/>
      <c r="C17" s="587"/>
      <c r="D17" s="587"/>
      <c r="E17" s="588"/>
      <c r="F17" s="588"/>
      <c r="G17" s="588"/>
      <c r="H17" s="588"/>
      <c r="I17" s="588"/>
      <c r="J17" s="588"/>
      <c r="K17" s="589">
        <f t="shared" si="1"/>
        <v>0</v>
      </c>
      <c r="L17" s="589">
        <f t="shared" si="2"/>
        <v>0</v>
      </c>
      <c r="M17" s="589">
        <f t="shared" si="0"/>
        <v>0</v>
      </c>
      <c r="N17" s="589">
        <f t="shared" si="3"/>
        <v>0</v>
      </c>
      <c r="O17" s="235"/>
      <c r="P17" s="236"/>
    </row>
    <row r="18" spans="1:16" ht="12.75">
      <c r="A18" s="809" t="s">
        <v>748</v>
      </c>
      <c r="B18" s="587"/>
      <c r="C18" s="587"/>
      <c r="D18" s="587"/>
      <c r="E18" s="588"/>
      <c r="F18" s="588"/>
      <c r="G18" s="588"/>
      <c r="H18" s="588"/>
      <c r="I18" s="588"/>
      <c r="J18" s="588"/>
      <c r="K18" s="589">
        <f t="shared" si="1"/>
        <v>0</v>
      </c>
      <c r="L18" s="589">
        <f t="shared" si="2"/>
        <v>0</v>
      </c>
      <c r="M18" s="589">
        <f t="shared" si="0"/>
        <v>0</v>
      </c>
      <c r="N18" s="589">
        <f t="shared" si="3"/>
        <v>0</v>
      </c>
      <c r="O18" s="235"/>
      <c r="P18" s="236"/>
    </row>
    <row r="19" spans="1:16" ht="12.75">
      <c r="A19" s="809" t="s">
        <v>749</v>
      </c>
      <c r="B19" s="587"/>
      <c r="C19" s="587"/>
      <c r="D19" s="587"/>
      <c r="E19" s="588"/>
      <c r="F19" s="588"/>
      <c r="G19" s="588"/>
      <c r="H19" s="588"/>
      <c r="I19" s="588"/>
      <c r="J19" s="588"/>
      <c r="K19" s="589">
        <f t="shared" si="1"/>
        <v>0</v>
      </c>
      <c r="L19" s="589">
        <f t="shared" si="2"/>
        <v>0</v>
      </c>
      <c r="M19" s="589">
        <f t="shared" si="0"/>
        <v>0</v>
      </c>
      <c r="N19" s="589">
        <f t="shared" si="3"/>
        <v>0</v>
      </c>
      <c r="O19" s="235"/>
      <c r="P19" s="236"/>
    </row>
    <row r="20" spans="1:16" ht="12.75">
      <c r="A20" s="122" t="s">
        <v>115</v>
      </c>
      <c r="B20" s="587"/>
      <c r="C20" s="587"/>
      <c r="D20" s="587"/>
      <c r="E20" s="588"/>
      <c r="F20" s="588"/>
      <c r="G20" s="588"/>
      <c r="H20" s="588"/>
      <c r="I20" s="588"/>
      <c r="J20" s="588"/>
      <c r="K20" s="589">
        <f aca="true" t="shared" si="4" ref="K20:M21">B20+E20+H20</f>
        <v>0</v>
      </c>
      <c r="L20" s="589">
        <f t="shared" si="4"/>
        <v>0</v>
      </c>
      <c r="M20" s="589">
        <f t="shared" si="4"/>
        <v>0</v>
      </c>
      <c r="N20" s="589">
        <f>SUM(K20:M20)</f>
        <v>0</v>
      </c>
      <c r="O20" s="235"/>
      <c r="P20" s="236"/>
    </row>
    <row r="21" spans="1:16" ht="12.75">
      <c r="A21" s="122" t="s">
        <v>116</v>
      </c>
      <c r="B21" s="587"/>
      <c r="C21" s="587"/>
      <c r="D21" s="587"/>
      <c r="E21" s="588"/>
      <c r="F21" s="588"/>
      <c r="G21" s="588"/>
      <c r="H21" s="588"/>
      <c r="I21" s="588"/>
      <c r="J21" s="588"/>
      <c r="K21" s="589">
        <f t="shared" si="4"/>
        <v>0</v>
      </c>
      <c r="L21" s="589">
        <f t="shared" si="4"/>
        <v>0</v>
      </c>
      <c r="M21" s="589">
        <f t="shared" si="4"/>
        <v>0</v>
      </c>
      <c r="N21" s="589">
        <f>SUM(K21:M21)</f>
        <v>0</v>
      </c>
      <c r="O21" s="235"/>
      <c r="P21" s="236"/>
    </row>
    <row r="22" spans="1:16" ht="12.75">
      <c r="A22" s="122" t="s">
        <v>114</v>
      </c>
      <c r="B22" s="587"/>
      <c r="C22" s="587"/>
      <c r="D22" s="587"/>
      <c r="E22" s="588"/>
      <c r="F22" s="588"/>
      <c r="G22" s="588"/>
      <c r="H22" s="588"/>
      <c r="I22" s="588"/>
      <c r="J22" s="588"/>
      <c r="K22" s="589">
        <f t="shared" si="1"/>
        <v>0</v>
      </c>
      <c r="L22" s="589">
        <f t="shared" si="2"/>
        <v>0</v>
      </c>
      <c r="M22" s="589">
        <f t="shared" si="0"/>
        <v>0</v>
      </c>
      <c r="N22" s="589">
        <f t="shared" si="3"/>
        <v>0</v>
      </c>
      <c r="O22" s="235"/>
      <c r="P22" s="236"/>
    </row>
    <row r="23" spans="1:16" ht="12.75">
      <c r="A23" s="237" t="s">
        <v>105</v>
      </c>
      <c r="B23" s="590">
        <f aca="true" t="shared" si="5" ref="B23:J23">SUM(B14:B22)</f>
        <v>0</v>
      </c>
      <c r="C23" s="590">
        <f t="shared" si="5"/>
        <v>0</v>
      </c>
      <c r="D23" s="590">
        <f t="shared" si="5"/>
        <v>0</v>
      </c>
      <c r="E23" s="590">
        <f t="shared" si="5"/>
        <v>0</v>
      </c>
      <c r="F23" s="590">
        <f t="shared" si="5"/>
        <v>0</v>
      </c>
      <c r="G23" s="590">
        <f t="shared" si="5"/>
        <v>0</v>
      </c>
      <c r="H23" s="590">
        <f t="shared" si="5"/>
        <v>0</v>
      </c>
      <c r="I23" s="590">
        <f t="shared" si="5"/>
        <v>0</v>
      </c>
      <c r="J23" s="590">
        <f t="shared" si="5"/>
        <v>0</v>
      </c>
      <c r="K23" s="589">
        <f t="shared" si="1"/>
        <v>0</v>
      </c>
      <c r="L23" s="589">
        <f t="shared" si="2"/>
        <v>0</v>
      </c>
      <c r="M23" s="589">
        <f t="shared" si="0"/>
        <v>0</v>
      </c>
      <c r="N23" s="589">
        <f>SUM(K23:M23)</f>
        <v>0</v>
      </c>
      <c r="O23" s="235"/>
      <c r="P23" s="236"/>
    </row>
    <row r="24" spans="1:14" s="210" customFormat="1" ht="24.75" customHeight="1">
      <c r="A24" s="219" t="s">
        <v>363</v>
      </c>
      <c r="B24" s="1343"/>
      <c r="C24" s="1344"/>
      <c r="D24" s="1344"/>
      <c r="E24" s="1344"/>
      <c r="F24" s="1344"/>
      <c r="G24" s="1344"/>
      <c r="H24" s="1344"/>
      <c r="I24" s="1344"/>
      <c r="J24" s="1344"/>
      <c r="K24" s="1344"/>
      <c r="L24" s="1344"/>
      <c r="M24" s="1344"/>
      <c r="N24" s="1345"/>
    </row>
    <row r="25" spans="1:14" s="210" customFormat="1" ht="24.75" customHeight="1">
      <c r="A25" s="219" t="s">
        <v>364</v>
      </c>
      <c r="B25" s="1343"/>
      <c r="C25" s="1344"/>
      <c r="D25" s="1344"/>
      <c r="E25" s="1344"/>
      <c r="F25" s="1344"/>
      <c r="G25" s="1344"/>
      <c r="H25" s="1344"/>
      <c r="I25" s="1344"/>
      <c r="J25" s="1344"/>
      <c r="K25" s="1344"/>
      <c r="L25" s="1344"/>
      <c r="M25" s="1344"/>
      <c r="N25" s="1345"/>
    </row>
    <row r="26" spans="1:14" s="210" customFormat="1" ht="24.75" customHeight="1">
      <c r="A26" s="219" t="s">
        <v>365</v>
      </c>
      <c r="B26" s="1343"/>
      <c r="C26" s="1344"/>
      <c r="D26" s="1344"/>
      <c r="E26" s="1344"/>
      <c r="F26" s="1344"/>
      <c r="G26" s="1344"/>
      <c r="H26" s="1344"/>
      <c r="I26" s="1344"/>
      <c r="J26" s="1344"/>
      <c r="K26" s="1344"/>
      <c r="L26" s="1344"/>
      <c r="M26" s="1344"/>
      <c r="N26" s="1345"/>
    </row>
    <row r="27" spans="1:14" ht="24.75" customHeight="1">
      <c r="A27" s="219" t="s">
        <v>366</v>
      </c>
      <c r="B27" s="1343"/>
      <c r="C27" s="1344"/>
      <c r="D27" s="1344"/>
      <c r="E27" s="1344"/>
      <c r="F27" s="1344"/>
      <c r="G27" s="1344"/>
      <c r="H27" s="1344"/>
      <c r="I27" s="1344"/>
      <c r="J27" s="1344"/>
      <c r="K27" s="1344"/>
      <c r="L27" s="1344"/>
      <c r="M27" s="1344"/>
      <c r="N27" s="1345"/>
    </row>
    <row r="28" spans="1:14" ht="12.75">
      <c r="A28" s="238"/>
      <c r="B28" s="1342"/>
      <c r="C28" s="1342"/>
      <c r="D28" s="1342"/>
      <c r="E28" s="1342"/>
      <c r="F28" s="1342"/>
      <c r="G28" s="1342"/>
      <c r="H28" s="1342"/>
      <c r="I28" s="1342"/>
      <c r="J28" s="1342"/>
      <c r="K28" s="1342"/>
      <c r="L28" s="1342"/>
      <c r="M28" s="1342"/>
      <c r="N28" s="1342"/>
    </row>
    <row r="29" ht="12.75">
      <c r="A29" s="238"/>
    </row>
    <row r="30" ht="12.75">
      <c r="A30" s="238"/>
    </row>
    <row r="31" ht="12.75">
      <c r="A31" s="238"/>
    </row>
    <row r="32" ht="12.75">
      <c r="A32" s="238"/>
    </row>
    <row r="33" ht="12.75">
      <c r="A33" s="238"/>
    </row>
    <row r="34" ht="12.75">
      <c r="A34" s="238"/>
    </row>
    <row r="35" ht="12.75">
      <c r="A35" s="238"/>
    </row>
    <row r="36" ht="12.75">
      <c r="A36" s="238"/>
    </row>
    <row r="37" ht="12.75">
      <c r="A37" s="238"/>
    </row>
    <row r="38" ht="12.75">
      <c r="A38" s="238"/>
    </row>
    <row r="39" ht="12.75">
      <c r="A39" s="238"/>
    </row>
    <row r="40" ht="12.75">
      <c r="A40" s="238"/>
    </row>
    <row r="41" ht="12.75">
      <c r="A41" s="238"/>
    </row>
    <row r="42" ht="12.75">
      <c r="A42" s="238"/>
    </row>
    <row r="43" ht="12.75">
      <c r="A43" s="238"/>
    </row>
    <row r="44" ht="12.75">
      <c r="A44" s="238"/>
    </row>
    <row r="45" ht="12.75">
      <c r="A45" s="238"/>
    </row>
    <row r="46" ht="12.75">
      <c r="A46" s="238"/>
    </row>
    <row r="47" ht="12.75">
      <c r="A47" s="238"/>
    </row>
    <row r="48" ht="12.75">
      <c r="A48" s="239"/>
    </row>
    <row r="49" ht="12.75">
      <c r="A49" s="239"/>
    </row>
    <row r="50" ht="12.75">
      <c r="A50" s="239"/>
    </row>
    <row r="51" ht="12.75">
      <c r="A51" s="239"/>
    </row>
    <row r="52" ht="12.75">
      <c r="A52" s="239"/>
    </row>
    <row r="53" ht="12.75">
      <c r="A53" s="239"/>
    </row>
    <row r="54" ht="12.75">
      <c r="A54" s="239"/>
    </row>
    <row r="55" ht="12.75">
      <c r="A55" s="239"/>
    </row>
    <row r="56" ht="12.75">
      <c r="A56" s="239"/>
    </row>
    <row r="57" ht="12.75">
      <c r="A57" s="239"/>
    </row>
    <row r="58" ht="12.75">
      <c r="A58" s="239"/>
    </row>
    <row r="59" ht="12.75">
      <c r="A59" s="239"/>
    </row>
    <row r="60" ht="12.75">
      <c r="A60" s="239"/>
    </row>
    <row r="61" ht="12.75">
      <c r="A61" s="239"/>
    </row>
    <row r="62" ht="12.75">
      <c r="A62" s="239"/>
    </row>
    <row r="63" ht="12.75">
      <c r="A63" s="239"/>
    </row>
    <row r="64" ht="12.75">
      <c r="A64" s="239"/>
    </row>
    <row r="65" ht="12.75">
      <c r="A65" s="239"/>
    </row>
    <row r="66" ht="12.75">
      <c r="A66" s="239"/>
    </row>
    <row r="67" ht="12.75">
      <c r="A67" s="239"/>
    </row>
    <row r="68" ht="12.75">
      <c r="A68" s="239"/>
    </row>
    <row r="69" ht="12.75">
      <c r="A69" s="239"/>
    </row>
    <row r="70" ht="12.75">
      <c r="A70" s="239"/>
    </row>
  </sheetData>
  <sheetProtection/>
  <protectedRanges>
    <protectedRange sqref="K24:N27 B23:J27" name="Range3"/>
    <protectedRange sqref="B11:J13" name="Range2"/>
    <protectedRange sqref="B7:N8" name="Range1"/>
    <protectedRange sqref="E19:J22" name="Range3_1"/>
    <protectedRange sqref="B14:J14 E15:J17 B15:D22" name="Range2_1"/>
  </protectedRanges>
  <mergeCells count="15">
    <mergeCell ref="A3:N3"/>
    <mergeCell ref="B11:N11"/>
    <mergeCell ref="K12:N12"/>
    <mergeCell ref="B12:D12"/>
    <mergeCell ref="H12:J12"/>
    <mergeCell ref="E12:G12"/>
    <mergeCell ref="B9:N9"/>
    <mergeCell ref="A12:A13"/>
    <mergeCell ref="C10:G10"/>
    <mergeCell ref="I10:N10"/>
    <mergeCell ref="B28:N28"/>
    <mergeCell ref="B24:N24"/>
    <mergeCell ref="B25:N25"/>
    <mergeCell ref="B26:N26"/>
    <mergeCell ref="B27:N27"/>
  </mergeCells>
  <conditionalFormatting sqref="K14">
    <cfRule type="cellIs" priority="40" dxfId="43" operator="notEqual" stopIfTrue="1">
      <formula>totalf_14_1</formula>
    </cfRule>
  </conditionalFormatting>
  <conditionalFormatting sqref="K15">
    <cfRule type="cellIs" priority="39" dxfId="43" operator="notEqual" stopIfTrue="1">
      <formula>totalf_14_2</formula>
    </cfRule>
  </conditionalFormatting>
  <conditionalFormatting sqref="K16">
    <cfRule type="cellIs" priority="38" dxfId="43" operator="notEqual" stopIfTrue="1">
      <formula>totalf_14_3</formula>
    </cfRule>
  </conditionalFormatting>
  <conditionalFormatting sqref="K17">
    <cfRule type="cellIs" priority="37" dxfId="43" operator="notEqual" stopIfTrue="1">
      <formula>totalf_14_4</formula>
    </cfRule>
  </conditionalFormatting>
  <conditionalFormatting sqref="K18">
    <cfRule type="cellIs" priority="36" dxfId="43" operator="notEqual" stopIfTrue="1">
      <formula>totalf_14_5</formula>
    </cfRule>
  </conditionalFormatting>
  <conditionalFormatting sqref="K19">
    <cfRule type="cellIs" priority="35" dxfId="43" operator="notEqual" stopIfTrue="1">
      <formula>totalf_14_8</formula>
    </cfRule>
  </conditionalFormatting>
  <conditionalFormatting sqref="K20">
    <cfRule type="cellIs" priority="34" dxfId="43" operator="notEqual" stopIfTrue="1">
      <formula>totalf_14_9</formula>
    </cfRule>
  </conditionalFormatting>
  <conditionalFormatting sqref="K21">
    <cfRule type="cellIs" priority="33" dxfId="43" operator="notEqual" stopIfTrue="1">
      <formula>totalf_14_6</formula>
    </cfRule>
  </conditionalFormatting>
  <conditionalFormatting sqref="K22">
    <cfRule type="cellIs" priority="32" dxfId="43" operator="notEqual" stopIfTrue="1">
      <formula>totalf_14_7</formula>
    </cfRule>
  </conditionalFormatting>
  <conditionalFormatting sqref="K23">
    <cfRule type="cellIs" priority="31" dxfId="43" operator="notEqual" stopIfTrue="1">
      <formula>totalf_14_t</formula>
    </cfRule>
  </conditionalFormatting>
  <conditionalFormatting sqref="L14">
    <cfRule type="cellIs" priority="30" dxfId="43" operator="notEqual" stopIfTrue="1">
      <formula>totalm_14_1</formula>
    </cfRule>
  </conditionalFormatting>
  <conditionalFormatting sqref="L15">
    <cfRule type="cellIs" priority="29" dxfId="43" operator="notEqual" stopIfTrue="1">
      <formula>totalm_14_2</formula>
    </cfRule>
  </conditionalFormatting>
  <conditionalFormatting sqref="L16">
    <cfRule type="cellIs" priority="28" dxfId="43" operator="notEqual" stopIfTrue="1">
      <formula>totalm_14_3</formula>
    </cfRule>
  </conditionalFormatting>
  <conditionalFormatting sqref="L17">
    <cfRule type="cellIs" priority="27" dxfId="43" operator="notEqual" stopIfTrue="1">
      <formula>totalm_14_4</formula>
    </cfRule>
  </conditionalFormatting>
  <conditionalFormatting sqref="L18">
    <cfRule type="cellIs" priority="26" dxfId="43" operator="notEqual" stopIfTrue="1">
      <formula>totalm_14_5</formula>
    </cfRule>
  </conditionalFormatting>
  <conditionalFormatting sqref="L19">
    <cfRule type="cellIs" priority="25" dxfId="43" operator="notEqual" stopIfTrue="1">
      <formula>totalm_14_8</formula>
    </cfRule>
  </conditionalFormatting>
  <conditionalFormatting sqref="L20">
    <cfRule type="cellIs" priority="24" dxfId="43" operator="notEqual" stopIfTrue="1">
      <formula>totalm_14_9</formula>
    </cfRule>
  </conditionalFormatting>
  <conditionalFormatting sqref="L21">
    <cfRule type="cellIs" priority="23" dxfId="43" operator="notEqual" stopIfTrue="1">
      <formula>totalm_14_6</formula>
    </cfRule>
  </conditionalFormatting>
  <conditionalFormatting sqref="L22">
    <cfRule type="cellIs" priority="22" dxfId="43" operator="notEqual" stopIfTrue="1">
      <formula>totalm_14_7</formula>
    </cfRule>
  </conditionalFormatting>
  <conditionalFormatting sqref="L23">
    <cfRule type="cellIs" priority="21" dxfId="43" operator="notEqual" stopIfTrue="1">
      <formula>totalm_14_t</formula>
    </cfRule>
  </conditionalFormatting>
  <conditionalFormatting sqref="M14">
    <cfRule type="cellIs" priority="20" dxfId="43" operator="notEqual" stopIfTrue="1">
      <formula>_na141</formula>
    </cfRule>
  </conditionalFormatting>
  <conditionalFormatting sqref="M15">
    <cfRule type="cellIs" priority="19" dxfId="43" operator="notEqual" stopIfTrue="1">
      <formula>na_14_2</formula>
    </cfRule>
  </conditionalFormatting>
  <conditionalFormatting sqref="M16">
    <cfRule type="cellIs" priority="18" dxfId="43" operator="notEqual" stopIfTrue="1">
      <formula>_na142</formula>
    </cfRule>
  </conditionalFormatting>
  <conditionalFormatting sqref="M17">
    <cfRule type="cellIs" priority="17" dxfId="43" operator="notEqual" stopIfTrue="1">
      <formula>na_14_4</formula>
    </cfRule>
  </conditionalFormatting>
  <conditionalFormatting sqref="M18">
    <cfRule type="cellIs" priority="16" dxfId="43" operator="notEqual" stopIfTrue="1">
      <formula>na_14_5</formula>
    </cfRule>
  </conditionalFormatting>
  <conditionalFormatting sqref="M19">
    <cfRule type="cellIs" priority="15" dxfId="43" operator="notEqual" stopIfTrue="1">
      <formula>na_14_8</formula>
    </cfRule>
  </conditionalFormatting>
  <conditionalFormatting sqref="M20">
    <cfRule type="cellIs" priority="14" dxfId="43" operator="notEqual" stopIfTrue="1">
      <formula>na_14_9</formula>
    </cfRule>
  </conditionalFormatting>
  <conditionalFormatting sqref="M21">
    <cfRule type="cellIs" priority="13" dxfId="43" operator="notEqual" stopIfTrue="1">
      <formula>na_14_6</formula>
    </cfRule>
  </conditionalFormatting>
  <conditionalFormatting sqref="M22">
    <cfRule type="cellIs" priority="12" dxfId="43" operator="notEqual" stopIfTrue="1">
      <formula>na_14_7</formula>
    </cfRule>
  </conditionalFormatting>
  <conditionalFormatting sqref="M23">
    <cfRule type="cellIs" priority="11" dxfId="43" operator="notEqual" stopIfTrue="1">
      <formula>na_14_t</formula>
    </cfRule>
  </conditionalFormatting>
  <conditionalFormatting sqref="N14">
    <cfRule type="cellIs" priority="10" dxfId="43" operator="notEqual" stopIfTrue="1">
      <formula>t_14_1</formula>
    </cfRule>
  </conditionalFormatting>
  <conditionalFormatting sqref="N15">
    <cfRule type="cellIs" priority="9" dxfId="43" operator="notEqual" stopIfTrue="1">
      <formula>t_14_2</formula>
    </cfRule>
  </conditionalFormatting>
  <conditionalFormatting sqref="N16">
    <cfRule type="cellIs" priority="8" dxfId="43" operator="notEqual" stopIfTrue="1">
      <formula>t_14_3</formula>
    </cfRule>
  </conditionalFormatting>
  <conditionalFormatting sqref="N17">
    <cfRule type="cellIs" priority="7" dxfId="43" operator="notEqual" stopIfTrue="1">
      <formula>t_14_4</formula>
    </cfRule>
  </conditionalFormatting>
  <conditionalFormatting sqref="N18">
    <cfRule type="cellIs" priority="6" dxfId="43" operator="notEqual" stopIfTrue="1">
      <formula>t_14_5</formula>
    </cfRule>
  </conditionalFormatting>
  <conditionalFormatting sqref="N19">
    <cfRule type="cellIs" priority="5" dxfId="43" operator="notEqual" stopIfTrue="1">
      <formula>t_14_8</formula>
    </cfRule>
  </conditionalFormatting>
  <conditionalFormatting sqref="N20">
    <cfRule type="cellIs" priority="4" dxfId="43" operator="notEqual" stopIfTrue="1">
      <formula>t_14_9</formula>
    </cfRule>
  </conditionalFormatting>
  <conditionalFormatting sqref="N21">
    <cfRule type="cellIs" priority="3" dxfId="43" operator="notEqual" stopIfTrue="1">
      <formula>t_14_6</formula>
    </cfRule>
  </conditionalFormatting>
  <conditionalFormatting sqref="N22">
    <cfRule type="cellIs" priority="2" dxfId="43" operator="notEqual" stopIfTrue="1">
      <formula>t_14_7</formula>
    </cfRule>
  </conditionalFormatting>
  <conditionalFormatting sqref="N23">
    <cfRule type="cellIs" priority="1" dxfId="43" operator="notEqual" stopIfTrue="1">
      <formula>t_14_t</formula>
    </cfRule>
  </conditionalFormatting>
  <dataValidations count="5">
    <dataValidation type="textLength" operator="equal" showErrorMessage="1" promptTitle="Enter a 2 character state name." prompt="Please enter a two character state abbreviation only." errorTitle="Invalid state name entered." error="Please enter the two character state abbreviation only." sqref="B11:N11">
      <formula1>2</formula1>
    </dataValidation>
    <dataValidation type="custom" allowBlank="1" showErrorMessage="1" promptTitle="CAUTION" prompt="This is a calculated total of all Females who are Not Hispanic or Latino." errorTitle="CAUTION" error="This is a calculated total of all Females who are Not Hispanic or Latino." sqref="B23:J23">
      <formula1>"None"</formula1>
    </dataValidation>
    <dataValidation type="textLength" operator="lessThanOrEqual" allowBlank="1" showErrorMessage="1" promptTitle="Footnote is too long!" prompt="Footnotes cannot be longer than 255 characters, please enter additional footnotes as a &quot;General Footnote&quot; on a separate page." errorTitle="Footnote is too long!" error="The note you are trying to enter is too long for this field (greater than 255 characters). Please use the General Comments sheet for this note!" sqref="B24:N27">
      <formula1>255</formula1>
    </dataValidation>
    <dataValidation type="custom" allowBlank="1" showInputMessage="1" showErrorMessage="1" promptTitle="CAUTION" prompt="if RED, this number does not match with total on Table 14A" errorTitle="CAUTION!" error="This is a calculated total of the sub totals for all  Females age 0-12." sqref="K14:M23">
      <formula1>"None"</formula1>
    </dataValidation>
    <dataValidation type="custom" allowBlank="1" showInputMessage="1" showErrorMessage="1" promptTitle="CAUTION" prompt="if RED, this number does not match with total on Table 14A" errorTitle="CAUTION!" error="This is a calculated total of the sub totals for all genders (Female, Male and Not Available) age 0-12." sqref="N14:N23">
      <formula1>"None"</formula1>
    </dataValidation>
  </dataValidations>
  <printOptions/>
  <pageMargins left="0.75" right="0.48" top="1" bottom="1" header="0.5" footer="0.5"/>
  <pageSetup fitToHeight="1" fitToWidth="1" horizontalDpi="600" verticalDpi="600" orientation="landscape" scale="90" r:id="rId1"/>
  <headerFooter alignWithMargins="0">
    <oddFooter>&amp;LFY 2017 Uniform Reporting System (URS) Table 14B&amp;RPage &amp;P</oddFooter>
  </headerFooter>
  <rowBreaks count="1" manualBreakCount="1">
    <brk id="26" max="255" man="1"/>
  </rowBreaks>
  <colBreaks count="2" manualBreakCount="2">
    <brk id="13" max="24" man="1"/>
    <brk id="22" max="65535" man="1"/>
  </colBreaks>
</worksheet>
</file>

<file path=xl/worksheets/sheet22.xml><?xml version="1.0" encoding="utf-8"?>
<worksheet xmlns="http://schemas.openxmlformats.org/spreadsheetml/2006/main" xmlns:r="http://schemas.openxmlformats.org/officeDocument/2006/relationships">
  <sheetPr codeName="Sheet22"/>
  <dimension ref="A1:V27"/>
  <sheetViews>
    <sheetView zoomScalePageLayoutView="0" workbookViewId="0" topLeftCell="A1">
      <pane xSplit="2" topLeftCell="C1" activePane="topRight" state="frozen"/>
      <selection pane="topLeft" activeCell="A3" sqref="A3:C3"/>
      <selection pane="topRight" activeCell="A1" sqref="A1"/>
    </sheetView>
  </sheetViews>
  <sheetFormatPr defaultColWidth="9.140625" defaultRowHeight="12.75"/>
  <cols>
    <col min="1" max="1" width="12.7109375" style="0" customWidth="1"/>
    <col min="2" max="2" width="7.7109375" style="0" customWidth="1"/>
    <col min="3" max="17" width="8.7109375" style="0" customWidth="1"/>
    <col min="18" max="18" width="9.8515625" style="0" customWidth="1"/>
    <col min="19" max="19" width="10.00390625" style="0" customWidth="1"/>
    <col min="20" max="20" width="10.421875" style="0" customWidth="1"/>
    <col min="21" max="21" width="10.28125" style="0" customWidth="1"/>
    <col min="22" max="22" width="16.7109375" style="0" customWidth="1"/>
    <col min="23" max="32" width="8.7109375" style="0" customWidth="1"/>
  </cols>
  <sheetData>
    <row r="1" spans="1:2" ht="12.75">
      <c r="A1" s="802" t="s">
        <v>713</v>
      </c>
      <c r="B1" s="1"/>
    </row>
    <row r="2" spans="1:2" ht="12.75">
      <c r="A2" s="801"/>
      <c r="B2" s="1"/>
    </row>
    <row r="3" spans="1:21" ht="26.25" customHeight="1">
      <c r="A3" s="1119" t="s">
        <v>653</v>
      </c>
      <c r="B3" s="1119"/>
      <c r="C3" s="1119"/>
      <c r="D3" s="1119"/>
      <c r="E3" s="1119"/>
      <c r="F3" s="1119"/>
      <c r="G3" s="1119"/>
      <c r="H3" s="1119"/>
      <c r="I3" s="1119"/>
      <c r="J3" s="1119"/>
      <c r="K3" s="1119"/>
      <c r="L3" s="1119"/>
      <c r="M3" s="1119"/>
      <c r="N3" s="1119"/>
      <c r="O3" s="1119"/>
      <c r="P3" s="1119"/>
      <c r="Q3" s="1119"/>
      <c r="R3" s="1119"/>
      <c r="S3" s="1119"/>
      <c r="T3" s="1119"/>
      <c r="U3" s="1119"/>
    </row>
    <row r="4" ht="8.25" customHeight="1"/>
    <row r="5" ht="18" customHeight="1">
      <c r="A5" s="153" t="s">
        <v>436</v>
      </c>
    </row>
    <row r="6" ht="8.25" customHeight="1"/>
    <row r="7" spans="1:21" ht="12.75">
      <c r="A7" s="1120" t="s">
        <v>654</v>
      </c>
      <c r="B7" s="1121"/>
      <c r="C7" s="114"/>
      <c r="D7" s="115"/>
      <c r="E7" s="115"/>
      <c r="F7" s="115"/>
      <c r="G7" s="115"/>
      <c r="H7" s="115"/>
      <c r="I7" s="115"/>
      <c r="J7" s="115"/>
      <c r="K7" s="115"/>
      <c r="L7" s="115"/>
      <c r="M7" s="115"/>
      <c r="N7" s="115"/>
      <c r="O7" s="29"/>
      <c r="P7" s="29"/>
      <c r="Q7" s="29"/>
      <c r="R7" s="29"/>
      <c r="S7" s="29"/>
      <c r="T7" s="29"/>
      <c r="U7" s="29"/>
    </row>
    <row r="8" spans="1:21" ht="12.75">
      <c r="A8" s="1112" t="s">
        <v>697</v>
      </c>
      <c r="B8" s="1113"/>
      <c r="C8" s="933" t="s">
        <v>695</v>
      </c>
      <c r="D8" s="1131"/>
      <c r="E8" s="1132"/>
      <c r="F8" s="1132"/>
      <c r="G8" s="1132"/>
      <c r="H8" s="1133"/>
      <c r="I8" s="933" t="s">
        <v>696</v>
      </c>
      <c r="J8" s="1099"/>
      <c r="K8" s="1099"/>
      <c r="L8" s="1099"/>
      <c r="M8" s="1099"/>
      <c r="N8" s="1099"/>
      <c r="O8" s="1099"/>
      <c r="P8" s="102"/>
      <c r="Q8" s="102"/>
      <c r="R8" s="102"/>
      <c r="S8" s="102"/>
      <c r="T8" s="102"/>
      <c r="U8" s="102"/>
    </row>
    <row r="9" spans="1:21" ht="12.75">
      <c r="A9" s="1112" t="s">
        <v>608</v>
      </c>
      <c r="B9" s="1113"/>
      <c r="C9" s="1353"/>
      <c r="D9" s="1354"/>
      <c r="E9" s="1354"/>
      <c r="F9" s="1354"/>
      <c r="G9" s="1354"/>
      <c r="H9" s="1354"/>
      <c r="I9" s="1354"/>
      <c r="J9" s="1354"/>
      <c r="K9" s="1354"/>
      <c r="L9" s="1354"/>
      <c r="M9" s="1354"/>
      <c r="N9" s="1354"/>
      <c r="O9" s="1355"/>
      <c r="P9" s="110"/>
      <c r="Q9" s="110"/>
      <c r="R9" s="110"/>
      <c r="S9" s="110"/>
      <c r="T9" s="110"/>
      <c r="U9" s="110"/>
    </row>
    <row r="10" spans="1:21" s="3" customFormat="1" ht="13.5" customHeight="1">
      <c r="A10" s="1104" t="s">
        <v>662</v>
      </c>
      <c r="B10" s="1105"/>
      <c r="C10" s="1089" t="s">
        <v>123</v>
      </c>
      <c r="D10" s="1090"/>
      <c r="E10" s="1091"/>
      <c r="F10" s="1092" t="s">
        <v>124</v>
      </c>
      <c r="G10" s="1093"/>
      <c r="H10" s="1094"/>
      <c r="I10" s="1089" t="s">
        <v>126</v>
      </c>
      <c r="J10" s="1090"/>
      <c r="K10" s="1091"/>
      <c r="L10" s="1089" t="s">
        <v>125</v>
      </c>
      <c r="M10" s="1090"/>
      <c r="N10" s="1091"/>
      <c r="O10" s="1089" t="s">
        <v>319</v>
      </c>
      <c r="P10" s="1090"/>
      <c r="Q10" s="1091"/>
      <c r="R10" s="1089" t="s">
        <v>105</v>
      </c>
      <c r="S10" s="1090"/>
      <c r="T10" s="1090"/>
      <c r="U10" s="1091"/>
    </row>
    <row r="11" spans="1:21" s="3" customFormat="1" ht="23.25" customHeight="1">
      <c r="A11" s="1106"/>
      <c r="B11" s="1107"/>
      <c r="C11" s="9" t="s">
        <v>421</v>
      </c>
      <c r="D11" s="9" t="s">
        <v>422</v>
      </c>
      <c r="E11" s="9" t="s">
        <v>114</v>
      </c>
      <c r="F11" s="9" t="s">
        <v>421</v>
      </c>
      <c r="G11" s="9" t="s">
        <v>422</v>
      </c>
      <c r="H11" s="9" t="s">
        <v>114</v>
      </c>
      <c r="I11" s="9" t="s">
        <v>421</v>
      </c>
      <c r="J11" s="9" t="s">
        <v>422</v>
      </c>
      <c r="K11" s="9" t="s">
        <v>114</v>
      </c>
      <c r="L11" s="9" t="s">
        <v>421</v>
      </c>
      <c r="M11" s="9" t="s">
        <v>422</v>
      </c>
      <c r="N11" s="9" t="s">
        <v>114</v>
      </c>
      <c r="O11" s="9" t="s">
        <v>421</v>
      </c>
      <c r="P11" s="9" t="s">
        <v>422</v>
      </c>
      <c r="Q11" s="9" t="s">
        <v>114</v>
      </c>
      <c r="R11" s="9" t="s">
        <v>421</v>
      </c>
      <c r="S11" s="9" t="s">
        <v>422</v>
      </c>
      <c r="T11" s="9" t="s">
        <v>114</v>
      </c>
      <c r="U11" s="9" t="s">
        <v>105</v>
      </c>
    </row>
    <row r="12" spans="1:22" s="3" customFormat="1" ht="24" customHeight="1">
      <c r="A12" s="1108" t="s">
        <v>386</v>
      </c>
      <c r="B12" s="1109"/>
      <c r="C12" s="576"/>
      <c r="D12" s="577"/>
      <c r="E12" s="577"/>
      <c r="F12" s="577"/>
      <c r="G12" s="577"/>
      <c r="H12" s="577"/>
      <c r="I12" s="577"/>
      <c r="J12" s="577"/>
      <c r="K12" s="577"/>
      <c r="L12" s="577"/>
      <c r="M12" s="577"/>
      <c r="N12" s="577"/>
      <c r="O12" s="577"/>
      <c r="P12" s="577"/>
      <c r="Q12" s="577"/>
      <c r="R12" s="105">
        <f aca="true" t="shared" si="0" ref="R12:T15">+C12+F12+I12+L12+O12</f>
        <v>0</v>
      </c>
      <c r="S12" s="105">
        <f t="shared" si="0"/>
        <v>0</v>
      </c>
      <c r="T12" s="105">
        <f t="shared" si="0"/>
        <v>0</v>
      </c>
      <c r="U12" s="105">
        <f>SUM(R12:T12)</f>
        <v>0</v>
      </c>
      <c r="V12" s="156"/>
    </row>
    <row r="13" spans="1:22" ht="24" customHeight="1">
      <c r="A13" s="1110" t="s">
        <v>127</v>
      </c>
      <c r="B13" s="1111"/>
      <c r="C13" s="576"/>
      <c r="D13" s="577"/>
      <c r="E13" s="577"/>
      <c r="F13" s="577"/>
      <c r="G13" s="577"/>
      <c r="H13" s="577"/>
      <c r="I13" s="577"/>
      <c r="J13" s="577"/>
      <c r="K13" s="577"/>
      <c r="L13" s="577"/>
      <c r="M13" s="577"/>
      <c r="N13" s="577"/>
      <c r="O13" s="577"/>
      <c r="P13" s="577"/>
      <c r="Q13" s="577"/>
      <c r="R13" s="105">
        <f t="shared" si="0"/>
        <v>0</v>
      </c>
      <c r="S13" s="105">
        <f t="shared" si="0"/>
        <v>0</v>
      </c>
      <c r="T13" s="105">
        <f t="shared" si="0"/>
        <v>0</v>
      </c>
      <c r="U13" s="105">
        <f>SUM(R13:T13)</f>
        <v>0</v>
      </c>
      <c r="V13" s="156"/>
    </row>
    <row r="14" spans="1:22" ht="24" customHeight="1">
      <c r="A14" s="1110" t="s">
        <v>553</v>
      </c>
      <c r="B14" s="1111"/>
      <c r="C14" s="576"/>
      <c r="D14" s="577"/>
      <c r="E14" s="577"/>
      <c r="F14" s="577"/>
      <c r="G14" s="577"/>
      <c r="H14" s="577"/>
      <c r="I14" s="577"/>
      <c r="J14" s="577"/>
      <c r="K14" s="577"/>
      <c r="L14" s="577"/>
      <c r="M14" s="577"/>
      <c r="N14" s="577"/>
      <c r="O14" s="577"/>
      <c r="P14" s="577"/>
      <c r="Q14" s="577"/>
      <c r="R14" s="105">
        <f t="shared" si="0"/>
        <v>0</v>
      </c>
      <c r="S14" s="105">
        <f t="shared" si="0"/>
        <v>0</v>
      </c>
      <c r="T14" s="105">
        <f t="shared" si="0"/>
        <v>0</v>
      </c>
      <c r="U14" s="105">
        <f>SUM(R14:T14)</f>
        <v>0</v>
      </c>
      <c r="V14" s="156"/>
    </row>
    <row r="15" spans="1:22" ht="24" customHeight="1">
      <c r="A15" s="1110" t="s">
        <v>99</v>
      </c>
      <c r="B15" s="1111"/>
      <c r="C15" s="576"/>
      <c r="D15" s="577"/>
      <c r="E15" s="577"/>
      <c r="F15" s="577"/>
      <c r="G15" s="577"/>
      <c r="H15" s="577"/>
      <c r="I15" s="577"/>
      <c r="J15" s="577"/>
      <c r="K15" s="577"/>
      <c r="L15" s="577"/>
      <c r="M15" s="577"/>
      <c r="N15" s="577"/>
      <c r="O15" s="577"/>
      <c r="P15" s="577"/>
      <c r="Q15" s="577"/>
      <c r="R15" s="105">
        <f t="shared" si="0"/>
        <v>0</v>
      </c>
      <c r="S15" s="105">
        <f t="shared" si="0"/>
        <v>0</v>
      </c>
      <c r="T15" s="105">
        <f t="shared" si="0"/>
        <v>0</v>
      </c>
      <c r="U15" s="105">
        <f>SUM(R15:T15)</f>
        <v>0</v>
      </c>
      <c r="V15" s="156"/>
    </row>
    <row r="16" spans="1:21" s="2" customFormat="1" ht="24" customHeight="1">
      <c r="A16" s="1101" t="s">
        <v>363</v>
      </c>
      <c r="B16" s="1102"/>
      <c r="C16" s="1114"/>
      <c r="D16" s="1115"/>
      <c r="E16" s="1115"/>
      <c r="F16" s="1115"/>
      <c r="G16" s="1115"/>
      <c r="H16" s="1115"/>
      <c r="I16" s="1115"/>
      <c r="J16" s="1115"/>
      <c r="K16" s="1115"/>
      <c r="L16" s="1115"/>
      <c r="M16" s="1115"/>
      <c r="N16" s="1116"/>
      <c r="O16" s="116"/>
      <c r="P16" s="117"/>
      <c r="Q16" s="117"/>
      <c r="R16" s="117"/>
      <c r="S16" s="117"/>
      <c r="T16" s="117"/>
      <c r="U16" s="117"/>
    </row>
    <row r="17" spans="1:21" ht="24" customHeight="1">
      <c r="A17" s="1101" t="s">
        <v>364</v>
      </c>
      <c r="B17" s="1102"/>
      <c r="C17" s="1114"/>
      <c r="D17" s="1115"/>
      <c r="E17" s="1115"/>
      <c r="F17" s="1115"/>
      <c r="G17" s="1115"/>
      <c r="H17" s="1115"/>
      <c r="I17" s="1115"/>
      <c r="J17" s="1115"/>
      <c r="K17" s="1115"/>
      <c r="L17" s="1115"/>
      <c r="M17" s="1115"/>
      <c r="N17" s="1116"/>
      <c r="O17" s="118"/>
      <c r="P17" s="99"/>
      <c r="Q17" s="99"/>
      <c r="R17" s="99"/>
      <c r="S17" s="99"/>
      <c r="T17" s="99"/>
      <c r="U17" s="99"/>
    </row>
    <row r="18" spans="1:21" ht="24" customHeight="1">
      <c r="A18" s="1101" t="s">
        <v>366</v>
      </c>
      <c r="B18" s="1102"/>
      <c r="C18" s="1114"/>
      <c r="D18" s="1115"/>
      <c r="E18" s="1115"/>
      <c r="F18" s="1115"/>
      <c r="G18" s="1115"/>
      <c r="H18" s="1115"/>
      <c r="I18" s="1115"/>
      <c r="J18" s="1115"/>
      <c r="K18" s="1115"/>
      <c r="L18" s="1115"/>
      <c r="M18" s="1115"/>
      <c r="N18" s="1116"/>
      <c r="O18" s="118"/>
      <c r="P18" s="99"/>
      <c r="Q18" s="99"/>
      <c r="R18" s="99"/>
      <c r="S18" s="99"/>
      <c r="T18" s="99"/>
      <c r="U18" s="99"/>
    </row>
    <row r="19" spans="1:21" ht="24.75" customHeight="1">
      <c r="A19" s="1117" t="s">
        <v>83</v>
      </c>
      <c r="B19" s="1117"/>
      <c r="C19" s="1117"/>
      <c r="D19" s="1117"/>
      <c r="E19" s="1117"/>
      <c r="F19" s="1117"/>
      <c r="G19" s="1117"/>
      <c r="H19" s="1117"/>
      <c r="I19" s="1117"/>
      <c r="J19" s="1117"/>
      <c r="K19" s="1117"/>
      <c r="L19" s="1117"/>
      <c r="M19" s="1117"/>
      <c r="N19" s="1117"/>
      <c r="O19" s="119"/>
      <c r="P19" s="119"/>
      <c r="Q19" s="119"/>
      <c r="R19" s="119"/>
      <c r="S19" s="119"/>
      <c r="T19" s="119"/>
      <c r="U19" s="119"/>
    </row>
    <row r="20" ht="7.5" customHeight="1">
      <c r="A20" s="2"/>
    </row>
    <row r="21" spans="1:2" ht="15.75">
      <c r="A21" s="106" t="s">
        <v>399</v>
      </c>
      <c r="B21" s="106"/>
    </row>
    <row r="22" spans="1:21" ht="12.75" customHeight="1">
      <c r="A22" s="107">
        <v>1</v>
      </c>
      <c r="B22" s="1103" t="s">
        <v>400</v>
      </c>
      <c r="C22" s="1103"/>
      <c r="D22" s="1103"/>
      <c r="E22" s="1103"/>
      <c r="F22" s="1103"/>
      <c r="G22" s="1103"/>
      <c r="H22" s="1103"/>
      <c r="I22" s="1103"/>
      <c r="J22" s="1103"/>
      <c r="K22" s="1103"/>
      <c r="L22" s="1103"/>
      <c r="M22" s="1103"/>
      <c r="N22" s="1103"/>
      <c r="O22" s="104"/>
      <c r="P22" s="104"/>
      <c r="Q22" s="104"/>
      <c r="R22" s="104"/>
      <c r="S22" s="104"/>
      <c r="T22" s="104"/>
      <c r="U22" s="104"/>
    </row>
    <row r="23" spans="1:21" ht="12.75" customHeight="1">
      <c r="A23" s="107">
        <v>2</v>
      </c>
      <c r="B23" s="1103" t="s">
        <v>401</v>
      </c>
      <c r="C23" s="1103"/>
      <c r="D23" s="1103"/>
      <c r="E23" s="1103"/>
      <c r="F23" s="1103"/>
      <c r="G23" s="1103"/>
      <c r="H23" s="1103"/>
      <c r="I23" s="1103"/>
      <c r="J23" s="1103"/>
      <c r="K23" s="1103"/>
      <c r="L23" s="1103"/>
      <c r="M23" s="1103"/>
      <c r="N23" s="1103"/>
      <c r="O23" s="104"/>
      <c r="P23" s="104"/>
      <c r="Q23" s="104"/>
      <c r="R23" s="104"/>
      <c r="S23" s="104"/>
      <c r="T23" s="104"/>
      <c r="U23" s="104"/>
    </row>
    <row r="24" spans="1:21" ht="12.75" customHeight="1">
      <c r="A24" s="107">
        <v>3</v>
      </c>
      <c r="B24" s="1103" t="s">
        <v>337</v>
      </c>
      <c r="C24" s="1103"/>
      <c r="D24" s="1103"/>
      <c r="E24" s="1103"/>
      <c r="F24" s="1103"/>
      <c r="G24" s="1103"/>
      <c r="H24" s="1103"/>
      <c r="I24" s="1103"/>
      <c r="J24" s="1103"/>
      <c r="K24" s="1103"/>
      <c r="L24" s="1103"/>
      <c r="M24" s="1103"/>
      <c r="N24" s="1103"/>
      <c r="O24" s="104"/>
      <c r="P24" s="104"/>
      <c r="Q24" s="104"/>
      <c r="R24" s="104"/>
      <c r="S24" s="104"/>
      <c r="T24" s="104"/>
      <c r="U24" s="104"/>
    </row>
    <row r="25" spans="1:21" ht="35.25" customHeight="1">
      <c r="A25" s="108">
        <v>4</v>
      </c>
      <c r="B25" s="1103" t="s">
        <v>403</v>
      </c>
      <c r="C25" s="1103"/>
      <c r="D25" s="1103"/>
      <c r="E25" s="1103"/>
      <c r="F25" s="1103"/>
      <c r="G25" s="1103"/>
      <c r="H25" s="1103"/>
      <c r="I25" s="1103"/>
      <c r="J25" s="1103"/>
      <c r="K25" s="1103"/>
      <c r="L25" s="1103"/>
      <c r="M25" s="1103"/>
      <c r="N25" s="1103"/>
      <c r="O25" s="104"/>
      <c r="P25" s="104"/>
      <c r="Q25" s="104"/>
      <c r="R25" s="104"/>
      <c r="S25" s="104"/>
      <c r="T25" s="104"/>
      <c r="U25" s="104"/>
    </row>
    <row r="26" spans="1:21" ht="12.75" customHeight="1">
      <c r="A26" s="107">
        <v>5</v>
      </c>
      <c r="B26" s="1103" t="s">
        <v>418</v>
      </c>
      <c r="C26" s="1103"/>
      <c r="D26" s="1103"/>
      <c r="E26" s="1103"/>
      <c r="F26" s="1103"/>
      <c r="G26" s="1103"/>
      <c r="H26" s="1103"/>
      <c r="I26" s="1103"/>
      <c r="J26" s="1103"/>
      <c r="K26" s="1103"/>
      <c r="L26" s="1103"/>
      <c r="M26" s="1103"/>
      <c r="N26" s="1103"/>
      <c r="O26" s="104"/>
      <c r="P26" s="104"/>
      <c r="Q26" s="104"/>
      <c r="R26" s="104"/>
      <c r="S26" s="104"/>
      <c r="T26" s="104"/>
      <c r="U26" s="104"/>
    </row>
    <row r="27" spans="1:21" ht="58.5" customHeight="1">
      <c r="A27" s="107">
        <v>6</v>
      </c>
      <c r="B27" s="1103" t="s">
        <v>404</v>
      </c>
      <c r="C27" s="1103"/>
      <c r="D27" s="1103"/>
      <c r="E27" s="1103"/>
      <c r="F27" s="1103"/>
      <c r="G27" s="1103"/>
      <c r="H27" s="1103"/>
      <c r="I27" s="1103"/>
      <c r="J27" s="1103"/>
      <c r="K27" s="1103"/>
      <c r="L27" s="1103"/>
      <c r="M27" s="1103"/>
      <c r="N27" s="1103"/>
      <c r="O27" s="104"/>
      <c r="P27" s="104"/>
      <c r="Q27" s="104"/>
      <c r="R27" s="104"/>
      <c r="S27" s="104"/>
      <c r="T27" s="104"/>
      <c r="U27" s="104"/>
    </row>
  </sheetData>
  <sheetProtection/>
  <protectedRanges>
    <protectedRange sqref="C16:N18" name="Range3"/>
    <protectedRange sqref="C6:N7" name="Range2"/>
    <protectedRange sqref="C10:Q11" name="Range1"/>
    <protectedRange sqref="C12:Q15" name="Range1_1"/>
  </protectedRanges>
  <mergeCells count="31">
    <mergeCell ref="A3:U3"/>
    <mergeCell ref="A7:B7"/>
    <mergeCell ref="A8:B8"/>
    <mergeCell ref="A9:B9"/>
    <mergeCell ref="C9:O9"/>
    <mergeCell ref="D8:H8"/>
    <mergeCell ref="J8:O8"/>
    <mergeCell ref="A17:B17"/>
    <mergeCell ref="C17:N17"/>
    <mergeCell ref="A18:B18"/>
    <mergeCell ref="C18:N18"/>
    <mergeCell ref="A19:N19"/>
    <mergeCell ref="F10:H10"/>
    <mergeCell ref="I10:K10"/>
    <mergeCell ref="L10:N10"/>
    <mergeCell ref="R10:U10"/>
    <mergeCell ref="A12:B12"/>
    <mergeCell ref="A13:B13"/>
    <mergeCell ref="A14:B14"/>
    <mergeCell ref="A15:B15"/>
    <mergeCell ref="A16:B16"/>
    <mergeCell ref="C16:N16"/>
    <mergeCell ref="A10:B11"/>
    <mergeCell ref="C10:E10"/>
    <mergeCell ref="O10:Q10"/>
    <mergeCell ref="B23:N23"/>
    <mergeCell ref="B24:N24"/>
    <mergeCell ref="B25:N25"/>
    <mergeCell ref="B26:N26"/>
    <mergeCell ref="B27:N27"/>
    <mergeCell ref="B22:N22"/>
  </mergeCells>
  <conditionalFormatting sqref="U12">
    <cfRule type="cellIs" priority="17" dxfId="43" operator="greaterThan" stopIfTrue="1">
      <formula>t_14_t</formula>
    </cfRule>
  </conditionalFormatting>
  <conditionalFormatting sqref="U13">
    <cfRule type="cellIs" priority="3" dxfId="43" operator="greaterThan" stopIfTrue="1">
      <formula>t_14_t</formula>
    </cfRule>
    <cfRule type="cellIs" priority="16" dxfId="43" operator="greaterThan" stopIfTrue="1">
      <formula>total_3_2</formula>
    </cfRule>
  </conditionalFormatting>
  <conditionalFormatting sqref="R12">
    <cfRule type="cellIs" priority="15" dxfId="43" operator="greaterThan" stopIfTrue="1">
      <formula>totalf_14_t</formula>
    </cfRule>
  </conditionalFormatting>
  <conditionalFormatting sqref="R13">
    <cfRule type="cellIs" priority="14" dxfId="43" operator="greaterThan" stopIfTrue="1">
      <formula>totalf_14_t</formula>
    </cfRule>
  </conditionalFormatting>
  <conditionalFormatting sqref="R14">
    <cfRule type="cellIs" priority="13" dxfId="43" operator="greaterThan" stopIfTrue="1">
      <formula>totalf_14_t</formula>
    </cfRule>
  </conditionalFormatting>
  <conditionalFormatting sqref="R15">
    <cfRule type="cellIs" priority="12" dxfId="43" operator="greaterThan" stopIfTrue="1">
      <formula>totalf_14_t</formula>
    </cfRule>
  </conditionalFormatting>
  <conditionalFormatting sqref="S12">
    <cfRule type="cellIs" priority="11" dxfId="43" operator="greaterThan" stopIfTrue="1">
      <formula>totalm_14_t</formula>
    </cfRule>
  </conditionalFormatting>
  <conditionalFormatting sqref="S13">
    <cfRule type="cellIs" priority="10" dxfId="43" operator="greaterThan" stopIfTrue="1">
      <formula>totalm_14_t</formula>
    </cfRule>
  </conditionalFormatting>
  <conditionalFormatting sqref="S14">
    <cfRule type="cellIs" priority="9" dxfId="43" operator="greaterThan" stopIfTrue="1">
      <formula>totalm_14_t</formula>
    </cfRule>
  </conditionalFormatting>
  <conditionalFormatting sqref="S15">
    <cfRule type="cellIs" priority="8" dxfId="43" operator="greaterThan" stopIfTrue="1">
      <formula>totalm_14_t</formula>
    </cfRule>
  </conditionalFormatting>
  <conditionalFormatting sqref="T12">
    <cfRule type="cellIs" priority="7" dxfId="43" operator="greaterThan" stopIfTrue="1">
      <formula>na_14_t</formula>
    </cfRule>
  </conditionalFormatting>
  <conditionalFormatting sqref="T13">
    <cfRule type="cellIs" priority="6" dxfId="43" operator="greaterThan" stopIfTrue="1">
      <formula>na_14_t</formula>
    </cfRule>
  </conditionalFormatting>
  <conditionalFormatting sqref="T14">
    <cfRule type="cellIs" priority="5" dxfId="43" operator="greaterThan" stopIfTrue="1">
      <formula>na_14_t</formula>
    </cfRule>
  </conditionalFormatting>
  <conditionalFormatting sqref="T15">
    <cfRule type="cellIs" priority="4" dxfId="43" operator="greaterThan" stopIfTrue="1">
      <formula>na_14_t</formula>
    </cfRule>
  </conditionalFormatting>
  <conditionalFormatting sqref="U14">
    <cfRule type="cellIs" priority="2" dxfId="43" operator="greaterThan" stopIfTrue="1">
      <formula>t_14_t</formula>
    </cfRule>
  </conditionalFormatting>
  <conditionalFormatting sqref="U15">
    <cfRule type="cellIs" priority="1" dxfId="43" operator="greaterThan" stopIfTrue="1">
      <formula>t_14_t</formula>
    </cfRule>
  </conditionalFormatting>
  <dataValidations count="11">
    <dataValidation type="textLength" operator="lessThanOrEqual" allowBlank="1" showInputMessage="1" showErrorMessage="1" error="The note you are trying to enter is too long for this field (greater than 255 characters). Please use the General Comments sheet for this note!" sqref="C16:N18">
      <formula1>255</formula1>
    </dataValidation>
    <dataValidation type="custom" allowBlank="1" showInputMessage="1" showErrorMessage="1" promptTitle="CAUTION" prompt="IF RED, number is greater than total clients whose gender is NA with SMI (as reported on Table 14A)" errorTitle="CAUTION" error="Do not enter, this is an automatically calculated total!" sqref="T15">
      <formula1>"none"</formula1>
    </dataValidation>
    <dataValidation type="custom" allowBlank="1" showInputMessage="1" showErrorMessage="1" promptTitle="CAUTION" prompt="IF RED, number is greater than total clients with SMI (as reported on Table 14A)" errorTitle="CAUTION" error="Do not enter, this is an automatically calculated total!" sqref="U15">
      <formula1>"None"</formula1>
    </dataValidation>
    <dataValidation type="textLength" operator="equal" showErrorMessage="1" promptTitle="Enter a 2 character state name." prompt="Please enter a two character state abbreviation only." errorTitle="Invalid state name entered." error="Please enter the two character state abbreviation only." sqref="C9:O9">
      <formula1>2</formula1>
    </dataValidation>
    <dataValidation type="custom" allowBlank="1" showInputMessage="1" showErrorMessage="1" promptTitle="CAUTION" prompt="IF RED, number is greater than total female clients with SMI (as reported on Table 14A)" errorTitle="CAUTION" error="Do not enter, this is an automatically calculated total!" sqref="R15">
      <formula1>"none"</formula1>
    </dataValidation>
    <dataValidation type="custom" allowBlank="1" showInputMessage="1" showErrorMessage="1" promptTitle="CAUTION" prompt="IF RED, number is greater than total male clients with SMI (as reported on Table 14A)" errorTitle="CAUTION" error="Do not enter, this is an automatically calculated total!" sqref="S12 S13 S14 S15">
      <formula1>"none"</formula1>
    </dataValidation>
    <dataValidation type="custom" allowBlank="1" showInputMessage="1" showErrorMessage="1" promptTitle="CAUTION" prompt="IF RED, number is greater than total clients whose gender is NA with SMI (as reported on Table 14A)" errorTitle="CAUTION" error="Do not enter, this is an automatically calculated total!" sqref="T14">
      <formula1>"none"</formula1>
    </dataValidation>
    <dataValidation type="custom" allowBlank="1" showInputMessage="1" showErrorMessage="1" promptTitle="CAUTION" prompt="IF RED, number is greater than total clients with SMI (as reported on Table 14A)" errorTitle="CAUTION" error="Do not enter, this is an automatically calculated total!" sqref="U12 U14">
      <formula1>"None"</formula1>
    </dataValidation>
    <dataValidation type="custom" allowBlank="1" showInputMessage="1" showErrorMessage="1" promptTitle="CAUTION" prompt="IF RED, number is greater than total clients with SMI (as reported on Table 14A)" errorTitle="CAUTION" error="Do not enter, this is an automatically calculated total!" sqref="U13">
      <formula1>"None"</formula1>
    </dataValidation>
    <dataValidation type="custom" allowBlank="1" showInputMessage="1" showErrorMessage="1" promptTitle="CAUTION" prompt="IF RED, number is greater than total clients whose gender is NA with SMI (as reported on Table 14A)" errorTitle="CAUTION" error="Do not enter, this is an automatically calculated total!" sqref="T12 T13">
      <formula1>"none"</formula1>
    </dataValidation>
    <dataValidation type="custom" allowBlank="1" showInputMessage="1" showErrorMessage="1" promptTitle="CAUTION" prompt="IF RED, number is greater than total female clients with SMI (as reported on Table 14A)" errorTitle="CAUTION" error="Do not enter, this is an automatically calculated total!" sqref="R12 R13 R14">
      <formula1>"none"</formula1>
    </dataValidation>
  </dataValidations>
  <printOptions/>
  <pageMargins left="0.51" right="0.37" top="0.66" bottom="0.72" header="0.5" footer="0.5"/>
  <pageSetup horizontalDpi="600" verticalDpi="600" orientation="landscape" scale="98" r:id="rId1"/>
  <headerFooter alignWithMargins="0">
    <oddFooter>&amp;LFY 2017 Uniform Reporting System (URS) Table 15A&amp;RPage &amp;P</oddFooter>
  </headerFooter>
  <colBreaks count="1" manualBreakCount="1">
    <brk id="26" max="65535" man="1"/>
  </colBreaks>
</worksheet>
</file>

<file path=xl/worksheets/sheet23.xml><?xml version="1.0" encoding="utf-8"?>
<worksheet xmlns="http://schemas.openxmlformats.org/spreadsheetml/2006/main" xmlns:r="http://schemas.openxmlformats.org/officeDocument/2006/relationships">
  <sheetPr codeName="Sheet21"/>
  <dimension ref="A1:Y62"/>
  <sheetViews>
    <sheetView zoomScaleSheetLayoutView="100" zoomScalePageLayoutView="0" workbookViewId="0" topLeftCell="A1">
      <selection activeCell="A1" sqref="A1"/>
    </sheetView>
  </sheetViews>
  <sheetFormatPr defaultColWidth="8.8515625" defaultRowHeight="12.75"/>
  <cols>
    <col min="1" max="1" width="32.28125" style="264" customWidth="1"/>
    <col min="2" max="2" width="9.28125" style="241" customWidth="1"/>
    <col min="3" max="3" width="6.7109375" style="241" customWidth="1"/>
    <col min="4" max="4" width="9.7109375" style="241" customWidth="1"/>
    <col min="5" max="5" width="9.28125" style="241" customWidth="1"/>
    <col min="6" max="6" width="9.7109375" style="241" customWidth="1"/>
    <col min="7" max="7" width="10.140625" style="241" customWidth="1"/>
    <col min="8" max="8" width="10.7109375" style="241" customWidth="1"/>
    <col min="9" max="9" width="9.421875" style="241" customWidth="1"/>
    <col min="10" max="10" width="7.57421875" style="241" customWidth="1"/>
    <col min="11" max="11" width="7.7109375" style="241" customWidth="1"/>
    <col min="12" max="12" width="8.00390625" style="241" customWidth="1"/>
    <col min="13" max="21" width="9.140625" style="241" customWidth="1"/>
    <col min="22" max="16384" width="8.8515625" style="241" customWidth="1"/>
  </cols>
  <sheetData>
    <row r="1" ht="12.75">
      <c r="A1" s="240" t="s">
        <v>714</v>
      </c>
    </row>
    <row r="2" ht="12.75">
      <c r="A2" s="797"/>
    </row>
    <row r="3" spans="1:11" s="242" customFormat="1" ht="15.75" customHeight="1">
      <c r="A3" s="1360" t="s">
        <v>486</v>
      </c>
      <c r="B3" s="1361"/>
      <c r="C3" s="1361"/>
      <c r="D3" s="1361"/>
      <c r="E3" s="1361"/>
      <c r="F3" s="1361"/>
      <c r="G3" s="1361"/>
      <c r="H3" s="1361"/>
      <c r="I3" s="1361"/>
      <c r="J3" s="1361"/>
      <c r="K3" s="1361"/>
    </row>
    <row r="4" spans="1:11" s="242" customFormat="1" ht="12">
      <c r="A4" s="243" t="s">
        <v>487</v>
      </c>
      <c r="B4" s="244"/>
      <c r="C4" s="244"/>
      <c r="D4" s="244"/>
      <c r="E4" s="244"/>
      <c r="F4" s="244"/>
      <c r="G4" s="244"/>
      <c r="H4" s="244"/>
      <c r="I4" s="244"/>
      <c r="J4" s="244"/>
      <c r="K4" s="244"/>
    </row>
    <row r="5" spans="1:11" s="242" customFormat="1" ht="27" customHeight="1">
      <c r="A5" s="1362" t="s">
        <v>86</v>
      </c>
      <c r="B5" s="1362"/>
      <c r="C5" s="1362"/>
      <c r="D5" s="1362"/>
      <c r="E5" s="1362"/>
      <c r="F5" s="1362"/>
      <c r="G5" s="1362"/>
      <c r="H5" s="1362"/>
      <c r="I5" s="1362"/>
      <c r="J5" s="1363"/>
      <c r="K5" s="1363"/>
    </row>
    <row r="6" s="166" customFormat="1" ht="8.25" customHeight="1"/>
    <row r="7" s="166" customFormat="1" ht="18" customHeight="1">
      <c r="A7" s="167" t="s">
        <v>436</v>
      </c>
    </row>
    <row r="8" s="166" customFormat="1" ht="8.25" customHeight="1"/>
    <row r="9" spans="1:11" s="242" customFormat="1" ht="7.5" customHeight="1">
      <c r="A9" s="245"/>
      <c r="B9" s="245"/>
      <c r="C9" s="245"/>
      <c r="D9" s="245"/>
      <c r="E9" s="245"/>
      <c r="F9" s="245"/>
      <c r="G9" s="245"/>
      <c r="H9" s="245"/>
      <c r="I9" s="245"/>
      <c r="J9" s="246"/>
      <c r="K9" s="246"/>
    </row>
    <row r="10" s="242" customFormat="1" ht="12.75">
      <c r="A10" s="247" t="s">
        <v>151</v>
      </c>
    </row>
    <row r="11" spans="1:12" ht="12.75">
      <c r="A11" s="705" t="s">
        <v>488</v>
      </c>
      <c r="B11" s="248"/>
      <c r="C11" s="248"/>
      <c r="D11" s="248"/>
      <c r="E11" s="248"/>
      <c r="F11" s="248"/>
      <c r="G11" s="248"/>
      <c r="H11" s="248"/>
      <c r="I11" s="248"/>
      <c r="J11" s="248"/>
      <c r="K11" s="248"/>
      <c r="L11" s="249"/>
    </row>
    <row r="12" spans="1:12" ht="12.75">
      <c r="A12" s="706" t="s">
        <v>697</v>
      </c>
      <c r="B12" s="1030" t="s">
        <v>695</v>
      </c>
      <c r="C12" s="1373"/>
      <c r="D12" s="1373"/>
      <c r="E12" s="1373"/>
      <c r="F12" s="1373"/>
      <c r="G12" s="1030" t="s">
        <v>696</v>
      </c>
      <c r="H12" s="1356"/>
      <c r="I12" s="1357"/>
      <c r="J12" s="1357"/>
      <c r="K12" s="1357"/>
      <c r="L12" s="1358"/>
    </row>
    <row r="13" spans="1:12" ht="12.75">
      <c r="A13" s="706" t="s">
        <v>608</v>
      </c>
      <c r="B13" s="1364"/>
      <c r="C13" s="1364"/>
      <c r="D13" s="1364"/>
      <c r="E13" s="1364"/>
      <c r="F13" s="1364"/>
      <c r="G13" s="1364"/>
      <c r="H13" s="1364"/>
      <c r="I13" s="1364"/>
      <c r="J13" s="1364"/>
      <c r="K13" s="1364"/>
      <c r="L13" s="1365"/>
    </row>
    <row r="14" spans="1:12" s="242" customFormat="1" ht="42.75" customHeight="1">
      <c r="A14" s="702"/>
      <c r="B14" s="703" t="s">
        <v>489</v>
      </c>
      <c r="C14" s="703" t="s">
        <v>490</v>
      </c>
      <c r="D14" s="703" t="s">
        <v>491</v>
      </c>
      <c r="E14" s="703" t="s">
        <v>492</v>
      </c>
      <c r="F14" s="703" t="s">
        <v>493</v>
      </c>
      <c r="G14" s="703" t="s">
        <v>494</v>
      </c>
      <c r="H14" s="703" t="s">
        <v>495</v>
      </c>
      <c r="I14" s="703" t="s">
        <v>496</v>
      </c>
      <c r="J14" s="703" t="s">
        <v>129</v>
      </c>
      <c r="K14" s="703" t="s">
        <v>497</v>
      </c>
      <c r="L14" s="704" t="s">
        <v>105</v>
      </c>
    </row>
    <row r="15" spans="1:13" ht="12.75">
      <c r="A15" s="697" t="s">
        <v>498</v>
      </c>
      <c r="B15" s="818"/>
      <c r="C15" s="819"/>
      <c r="D15" s="819"/>
      <c r="E15" s="819"/>
      <c r="F15" s="819"/>
      <c r="G15" s="819"/>
      <c r="H15" s="819"/>
      <c r="I15" s="819"/>
      <c r="J15" s="819"/>
      <c r="K15" s="819"/>
      <c r="L15" s="820">
        <f>SUM(B15:K15)</f>
        <v>0</v>
      </c>
      <c r="M15" s="465"/>
    </row>
    <row r="16" spans="1:13" ht="12.75">
      <c r="A16" s="697" t="s">
        <v>499</v>
      </c>
      <c r="B16" s="818"/>
      <c r="C16" s="819"/>
      <c r="D16" s="819"/>
      <c r="E16" s="819"/>
      <c r="F16" s="819"/>
      <c r="G16" s="819"/>
      <c r="H16" s="819"/>
      <c r="I16" s="819"/>
      <c r="J16" s="819"/>
      <c r="K16" s="819"/>
      <c r="L16" s="820">
        <f>SUM(B16:K16)</f>
        <v>0</v>
      </c>
      <c r="M16" s="465"/>
    </row>
    <row r="17" spans="1:13" ht="12.75">
      <c r="A17" s="698" t="s">
        <v>500</v>
      </c>
      <c r="B17" s="818"/>
      <c r="C17" s="821"/>
      <c r="D17" s="819"/>
      <c r="E17" s="821"/>
      <c r="F17" s="821"/>
      <c r="G17" s="819"/>
      <c r="H17" s="819"/>
      <c r="I17" s="819"/>
      <c r="J17" s="819"/>
      <c r="K17" s="819"/>
      <c r="L17" s="820">
        <f>SUM(B17:K17)</f>
        <v>0</v>
      </c>
      <c r="M17" s="465"/>
    </row>
    <row r="18" spans="1:13" ht="12.75">
      <c r="A18" s="698" t="s">
        <v>114</v>
      </c>
      <c r="B18" s="818"/>
      <c r="C18" s="819"/>
      <c r="D18" s="819"/>
      <c r="E18" s="819"/>
      <c r="F18" s="819"/>
      <c r="G18" s="819"/>
      <c r="H18" s="819"/>
      <c r="I18" s="819"/>
      <c r="J18" s="819"/>
      <c r="K18" s="819"/>
      <c r="L18" s="820">
        <f>SUM(B18:K18)</f>
        <v>0</v>
      </c>
      <c r="M18" s="465"/>
    </row>
    <row r="19" spans="1:13" ht="12.75">
      <c r="A19" s="701" t="s">
        <v>501</v>
      </c>
      <c r="B19" s="822">
        <f aca="true" t="shared" si="0" ref="B19:L19">SUM(B15:B18)</f>
        <v>0</v>
      </c>
      <c r="C19" s="822">
        <f t="shared" si="0"/>
        <v>0</v>
      </c>
      <c r="D19" s="822">
        <f t="shared" si="0"/>
        <v>0</v>
      </c>
      <c r="E19" s="822">
        <f t="shared" si="0"/>
        <v>0</v>
      </c>
      <c r="F19" s="822">
        <f t="shared" si="0"/>
        <v>0</v>
      </c>
      <c r="G19" s="822">
        <f t="shared" si="0"/>
        <v>0</v>
      </c>
      <c r="H19" s="822">
        <f t="shared" si="0"/>
        <v>0</v>
      </c>
      <c r="I19" s="822">
        <f t="shared" si="0"/>
        <v>0</v>
      </c>
      <c r="J19" s="822">
        <f t="shared" si="0"/>
        <v>0</v>
      </c>
      <c r="K19" s="822">
        <f t="shared" si="0"/>
        <v>0</v>
      </c>
      <c r="L19" s="820">
        <f t="shared" si="0"/>
        <v>0</v>
      </c>
      <c r="M19" s="465"/>
    </row>
    <row r="20" spans="1:12" ht="10.5" customHeight="1">
      <c r="A20" s="700">
        <f>IF(MAX(B20:K20)=0,"","Total by Gender differs from Total by Age")</f>
      </c>
      <c r="B20" s="823">
        <f aca="true" t="shared" si="1" ref="B20:K20">IF(B19-B24=0,"",(B19-B24))</f>
      </c>
      <c r="C20" s="823"/>
      <c r="D20" s="823">
        <f t="shared" si="1"/>
      </c>
      <c r="E20" s="823">
        <f t="shared" si="1"/>
      </c>
      <c r="F20" s="823">
        <f t="shared" si="1"/>
      </c>
      <c r="G20" s="823">
        <f t="shared" si="1"/>
      </c>
      <c r="H20" s="823">
        <f t="shared" si="1"/>
      </c>
      <c r="I20" s="823">
        <f t="shared" si="1"/>
      </c>
      <c r="J20" s="823">
        <f t="shared" si="1"/>
      </c>
      <c r="K20" s="823">
        <f t="shared" si="1"/>
      </c>
      <c r="L20" s="824"/>
    </row>
    <row r="21" spans="1:13" ht="12.75">
      <c r="A21" s="699" t="s">
        <v>421</v>
      </c>
      <c r="B21" s="825"/>
      <c r="C21" s="825"/>
      <c r="D21" s="825"/>
      <c r="E21" s="825"/>
      <c r="F21" s="825"/>
      <c r="G21" s="825"/>
      <c r="H21" s="825"/>
      <c r="I21" s="825"/>
      <c r="J21" s="825"/>
      <c r="K21" s="825"/>
      <c r="L21" s="820">
        <f>SUM(B21:K21)</f>
        <v>0</v>
      </c>
      <c r="M21" s="465"/>
    </row>
    <row r="22" spans="1:13" ht="12.75">
      <c r="A22" s="699" t="s">
        <v>422</v>
      </c>
      <c r="B22" s="825"/>
      <c r="C22" s="825"/>
      <c r="D22" s="825"/>
      <c r="E22" s="825"/>
      <c r="F22" s="825"/>
      <c r="G22" s="825"/>
      <c r="H22" s="825"/>
      <c r="I22" s="825"/>
      <c r="J22" s="825"/>
      <c r="K22" s="825"/>
      <c r="L22" s="826">
        <f>SUM(B22:K22)</f>
        <v>0</v>
      </c>
      <c r="M22" s="465"/>
    </row>
    <row r="23" spans="1:13" ht="12.75">
      <c r="A23" s="699" t="s">
        <v>114</v>
      </c>
      <c r="B23" s="825"/>
      <c r="C23" s="825"/>
      <c r="D23" s="825"/>
      <c r="E23" s="825"/>
      <c r="F23" s="825"/>
      <c r="G23" s="825"/>
      <c r="H23" s="825"/>
      <c r="I23" s="825"/>
      <c r="J23" s="825"/>
      <c r="K23" s="825"/>
      <c r="L23" s="820">
        <f>SUM(B23:K23)</f>
        <v>0</v>
      </c>
      <c r="M23" s="465"/>
    </row>
    <row r="24" spans="1:13" ht="12.75">
      <c r="A24" s="701" t="s">
        <v>501</v>
      </c>
      <c r="B24" s="822">
        <f aca="true" t="shared" si="2" ref="B24:L24">SUM(B21:B23)</f>
        <v>0</v>
      </c>
      <c r="C24" s="822">
        <f t="shared" si="2"/>
        <v>0</v>
      </c>
      <c r="D24" s="822">
        <f t="shared" si="2"/>
        <v>0</v>
      </c>
      <c r="E24" s="822">
        <f t="shared" si="2"/>
        <v>0</v>
      </c>
      <c r="F24" s="822">
        <f t="shared" si="2"/>
        <v>0</v>
      </c>
      <c r="G24" s="822">
        <f t="shared" si="2"/>
        <v>0</v>
      </c>
      <c r="H24" s="822">
        <f t="shared" si="2"/>
        <v>0</v>
      </c>
      <c r="I24" s="822">
        <f t="shared" si="2"/>
        <v>0</v>
      </c>
      <c r="J24" s="822">
        <f t="shared" si="2"/>
        <v>0</v>
      </c>
      <c r="K24" s="822">
        <f t="shared" si="2"/>
        <v>0</v>
      </c>
      <c r="L24" s="820">
        <f t="shared" si="2"/>
        <v>0</v>
      </c>
      <c r="M24" s="465"/>
    </row>
    <row r="25" spans="1:13" ht="12" customHeight="1">
      <c r="A25" s="700">
        <f>IF(MAX(B25:K25)=0,"","Total by Race/Ethnicity differs from Total by Age")</f>
      </c>
      <c r="B25" s="823">
        <f aca="true" t="shared" si="3" ref="B25:K25">IF(B$19-B34=0,"",(B$19-B34))</f>
      </c>
      <c r="C25" s="823">
        <f t="shared" si="3"/>
      </c>
      <c r="D25" s="823">
        <f t="shared" si="3"/>
      </c>
      <c r="E25" s="823">
        <f t="shared" si="3"/>
      </c>
      <c r="F25" s="823">
        <f t="shared" si="3"/>
      </c>
      <c r="G25" s="823">
        <f t="shared" si="3"/>
      </c>
      <c r="H25" s="823">
        <f t="shared" si="3"/>
      </c>
      <c r="I25" s="823">
        <f t="shared" si="3"/>
      </c>
      <c r="J25" s="823">
        <f t="shared" si="3"/>
      </c>
      <c r="K25" s="823">
        <f t="shared" si="3"/>
      </c>
      <c r="L25" s="824"/>
      <c r="M25" s="465"/>
    </row>
    <row r="26" spans="1:13" ht="12.75">
      <c r="A26" s="698" t="s">
        <v>502</v>
      </c>
      <c r="B26" s="825"/>
      <c r="C26" s="825"/>
      <c r="D26" s="825"/>
      <c r="E26" s="825"/>
      <c r="F26" s="825"/>
      <c r="G26" s="825"/>
      <c r="H26" s="825"/>
      <c r="I26" s="825"/>
      <c r="J26" s="825"/>
      <c r="K26" s="825"/>
      <c r="L26" s="827">
        <f aca="true" t="shared" si="4" ref="L26:L33">SUM(B26:K26)</f>
        <v>0</v>
      </c>
      <c r="M26" s="465"/>
    </row>
    <row r="27" spans="1:13" ht="12.75">
      <c r="A27" s="698" t="s">
        <v>107</v>
      </c>
      <c r="B27" s="818"/>
      <c r="C27" s="825"/>
      <c r="D27" s="825"/>
      <c r="E27" s="825"/>
      <c r="F27" s="825"/>
      <c r="G27" s="825"/>
      <c r="H27" s="825"/>
      <c r="I27" s="825"/>
      <c r="J27" s="825"/>
      <c r="K27" s="825"/>
      <c r="L27" s="827">
        <f t="shared" si="4"/>
        <v>0</v>
      </c>
      <c r="M27" s="465"/>
    </row>
    <row r="28" spans="1:13" ht="12.75">
      <c r="A28" s="698" t="s">
        <v>503</v>
      </c>
      <c r="B28" s="818"/>
      <c r="C28" s="825"/>
      <c r="D28" s="825"/>
      <c r="E28" s="825"/>
      <c r="F28" s="825"/>
      <c r="G28" s="825"/>
      <c r="H28" s="825"/>
      <c r="I28" s="825"/>
      <c r="J28" s="825"/>
      <c r="K28" s="825"/>
      <c r="L28" s="827">
        <f t="shared" si="4"/>
        <v>0</v>
      </c>
      <c r="M28" s="465"/>
    </row>
    <row r="29" spans="1:13" ht="12.75">
      <c r="A29" s="698" t="s">
        <v>504</v>
      </c>
      <c r="B29" s="818"/>
      <c r="C29" s="825"/>
      <c r="D29" s="825"/>
      <c r="E29" s="825"/>
      <c r="F29" s="825"/>
      <c r="G29" s="825"/>
      <c r="H29" s="825"/>
      <c r="I29" s="825"/>
      <c r="J29" s="825"/>
      <c r="K29" s="825"/>
      <c r="L29" s="827">
        <f t="shared" si="4"/>
        <v>0</v>
      </c>
      <c r="M29" s="465"/>
    </row>
    <row r="30" spans="1:13" ht="12.75">
      <c r="A30" s="698" t="s">
        <v>505</v>
      </c>
      <c r="B30" s="818"/>
      <c r="C30" s="825"/>
      <c r="D30" s="825"/>
      <c r="E30" s="825"/>
      <c r="F30" s="825"/>
      <c r="G30" s="825"/>
      <c r="H30" s="825"/>
      <c r="I30" s="825"/>
      <c r="J30" s="825"/>
      <c r="K30" s="825"/>
      <c r="L30" s="827">
        <f t="shared" si="4"/>
        <v>0</v>
      </c>
      <c r="M30" s="465"/>
    </row>
    <row r="31" spans="1:13" ht="12.75">
      <c r="A31" s="697" t="s">
        <v>506</v>
      </c>
      <c r="B31" s="818"/>
      <c r="C31" s="825"/>
      <c r="D31" s="825"/>
      <c r="E31" s="825"/>
      <c r="F31" s="825"/>
      <c r="G31" s="825"/>
      <c r="H31" s="825"/>
      <c r="I31" s="825"/>
      <c r="J31" s="825"/>
      <c r="K31" s="825"/>
      <c r="L31" s="827">
        <f t="shared" si="4"/>
        <v>0</v>
      </c>
      <c r="M31" s="465"/>
    </row>
    <row r="32" spans="1:13" ht="12.75">
      <c r="A32" s="698" t="s">
        <v>284</v>
      </c>
      <c r="B32" s="818"/>
      <c r="C32" s="825"/>
      <c r="D32" s="825"/>
      <c r="E32" s="825"/>
      <c r="F32" s="825"/>
      <c r="G32" s="825"/>
      <c r="H32" s="825"/>
      <c r="I32" s="825"/>
      <c r="J32" s="825"/>
      <c r="K32" s="825"/>
      <c r="L32" s="827">
        <f t="shared" si="4"/>
        <v>0</v>
      </c>
      <c r="M32" s="465"/>
    </row>
    <row r="33" spans="1:13" ht="12.75">
      <c r="A33" s="698" t="s">
        <v>507</v>
      </c>
      <c r="B33" s="818"/>
      <c r="C33" s="825"/>
      <c r="D33" s="825"/>
      <c r="E33" s="825"/>
      <c r="F33" s="825"/>
      <c r="G33" s="825"/>
      <c r="H33" s="825"/>
      <c r="I33" s="825"/>
      <c r="J33" s="825"/>
      <c r="K33" s="825"/>
      <c r="L33" s="820">
        <f t="shared" si="4"/>
        <v>0</v>
      </c>
      <c r="M33" s="465"/>
    </row>
    <row r="34" spans="1:13" ht="12.75">
      <c r="A34" s="701" t="s">
        <v>501</v>
      </c>
      <c r="B34" s="822">
        <f aca="true" t="shared" si="5" ref="B34:L34">SUM(B26:B33)</f>
        <v>0</v>
      </c>
      <c r="C34" s="822">
        <f t="shared" si="5"/>
        <v>0</v>
      </c>
      <c r="D34" s="822">
        <f t="shared" si="5"/>
        <v>0</v>
      </c>
      <c r="E34" s="822">
        <f t="shared" si="5"/>
        <v>0</v>
      </c>
      <c r="F34" s="822">
        <f t="shared" si="5"/>
        <v>0</v>
      </c>
      <c r="G34" s="822">
        <f t="shared" si="5"/>
        <v>0</v>
      </c>
      <c r="H34" s="822">
        <f t="shared" si="5"/>
        <v>0</v>
      </c>
      <c r="I34" s="822">
        <f t="shared" si="5"/>
        <v>0</v>
      </c>
      <c r="J34" s="822">
        <f t="shared" si="5"/>
        <v>0</v>
      </c>
      <c r="K34" s="822">
        <f t="shared" si="5"/>
        <v>0</v>
      </c>
      <c r="L34" s="820">
        <f t="shared" si="5"/>
        <v>0</v>
      </c>
      <c r="M34" s="465"/>
    </row>
    <row r="35" spans="1:12" ht="12" customHeight="1">
      <c r="A35" s="700">
        <f>IF(MAX(B35:K35)=0,"","Total by Hispanic/Latino Origin differs from Total by Age")</f>
      </c>
      <c r="B35" s="823">
        <f aca="true" t="shared" si="6" ref="B35:K35">IF(B$19-B39=0,"",(B$19-B39))</f>
      </c>
      <c r="C35" s="823">
        <f t="shared" si="6"/>
      </c>
      <c r="D35" s="823">
        <f t="shared" si="6"/>
      </c>
      <c r="E35" s="823">
        <f t="shared" si="6"/>
      </c>
      <c r="F35" s="823">
        <f t="shared" si="6"/>
      </c>
      <c r="G35" s="823">
        <f t="shared" si="6"/>
      </c>
      <c r="H35" s="823">
        <f t="shared" si="6"/>
      </c>
      <c r="I35" s="823">
        <f t="shared" si="6"/>
      </c>
      <c r="J35" s="823">
        <f t="shared" si="6"/>
      </c>
      <c r="K35" s="823">
        <f t="shared" si="6"/>
      </c>
      <c r="L35" s="824"/>
    </row>
    <row r="36" spans="1:13" ht="12.75">
      <c r="A36" s="698" t="s">
        <v>508</v>
      </c>
      <c r="B36" s="828"/>
      <c r="C36" s="818"/>
      <c r="D36" s="818"/>
      <c r="E36" s="818"/>
      <c r="F36" s="818"/>
      <c r="G36" s="818"/>
      <c r="H36" s="818"/>
      <c r="I36" s="818"/>
      <c r="J36" s="818"/>
      <c r="K36" s="818"/>
      <c r="L36" s="820">
        <f>SUM(B36:K36)</f>
        <v>0</v>
      </c>
      <c r="M36" s="465"/>
    </row>
    <row r="37" spans="1:13" ht="12.75">
      <c r="A37" s="698" t="s">
        <v>509</v>
      </c>
      <c r="B37" s="828"/>
      <c r="C37" s="818"/>
      <c r="D37" s="818"/>
      <c r="E37" s="818"/>
      <c r="F37" s="818"/>
      <c r="G37" s="818"/>
      <c r="H37" s="818"/>
      <c r="I37" s="818"/>
      <c r="J37" s="818"/>
      <c r="K37" s="818"/>
      <c r="L37" s="820">
        <f>SUM(B37:K37)</f>
        <v>0</v>
      </c>
      <c r="M37" s="465"/>
    </row>
    <row r="38" spans="1:13" s="249" customFormat="1" ht="12.75">
      <c r="A38" s="698" t="s">
        <v>510</v>
      </c>
      <c r="B38" s="818"/>
      <c r="C38" s="818"/>
      <c r="D38" s="818"/>
      <c r="E38" s="818"/>
      <c r="F38" s="818"/>
      <c r="G38" s="818"/>
      <c r="H38" s="818"/>
      <c r="I38" s="818"/>
      <c r="J38" s="818"/>
      <c r="K38" s="818"/>
      <c r="L38" s="820">
        <f>SUM(B38:K38)</f>
        <v>0</v>
      </c>
      <c r="M38" s="465"/>
    </row>
    <row r="39" spans="1:25" s="250" customFormat="1" ht="12.75">
      <c r="A39" s="701" t="s">
        <v>501</v>
      </c>
      <c r="B39" s="822">
        <f aca="true" t="shared" si="7" ref="B39:L39">SUM(B36:B38)</f>
        <v>0</v>
      </c>
      <c r="C39" s="822">
        <f t="shared" si="7"/>
        <v>0</v>
      </c>
      <c r="D39" s="822">
        <f t="shared" si="7"/>
        <v>0</v>
      </c>
      <c r="E39" s="822">
        <f t="shared" si="7"/>
        <v>0</v>
      </c>
      <c r="F39" s="822">
        <f t="shared" si="7"/>
        <v>0</v>
      </c>
      <c r="G39" s="822">
        <f t="shared" si="7"/>
        <v>0</v>
      </c>
      <c r="H39" s="822">
        <f t="shared" si="7"/>
        <v>0</v>
      </c>
      <c r="I39" s="822">
        <f t="shared" si="7"/>
        <v>0</v>
      </c>
      <c r="J39" s="822">
        <f t="shared" si="7"/>
        <v>0</v>
      </c>
      <c r="K39" s="822">
        <f t="shared" si="7"/>
        <v>0</v>
      </c>
      <c r="L39" s="820">
        <f t="shared" si="7"/>
        <v>0</v>
      </c>
      <c r="M39" s="465"/>
      <c r="U39" s="1359" t="s">
        <v>511</v>
      </c>
      <c r="V39" s="1359" t="s">
        <v>432</v>
      </c>
      <c r="W39" s="252"/>
      <c r="X39" s="252"/>
      <c r="Y39" s="252"/>
    </row>
    <row r="40" spans="1:25" s="253" customFormat="1" ht="33" customHeight="1">
      <c r="A40" s="253" t="s">
        <v>280</v>
      </c>
      <c r="B40" s="1368"/>
      <c r="C40" s="1369"/>
      <c r="D40" s="1369"/>
      <c r="E40" s="1369"/>
      <c r="F40" s="1369"/>
      <c r="G40" s="1369"/>
      <c r="H40" s="1369"/>
      <c r="I40" s="1369"/>
      <c r="J40" s="1369"/>
      <c r="K40" s="1369"/>
      <c r="L40" s="1370"/>
      <c r="U40" s="1359"/>
      <c r="V40" s="1359"/>
      <c r="W40" s="251" t="s">
        <v>434</v>
      </c>
      <c r="X40" s="251" t="s">
        <v>435</v>
      </c>
      <c r="Y40" s="251" t="s">
        <v>129</v>
      </c>
    </row>
    <row r="41" spans="1:25" s="166" customFormat="1" ht="23.25" customHeight="1">
      <c r="A41" s="254" t="s">
        <v>512</v>
      </c>
      <c r="D41" s="255"/>
      <c r="E41" s="255"/>
      <c r="F41" s="255"/>
      <c r="G41" s="255"/>
      <c r="H41" s="255"/>
      <c r="I41" s="255"/>
      <c r="J41" s="1372"/>
      <c r="K41" s="1372"/>
      <c r="L41" s="1372"/>
      <c r="U41" s="256" t="b">
        <v>0</v>
      </c>
      <c r="V41" s="256" t="b">
        <v>0</v>
      </c>
      <c r="W41" s="256" t="b">
        <v>0</v>
      </c>
      <c r="X41" s="256" t="b">
        <v>0</v>
      </c>
      <c r="Y41" s="256" t="b">
        <v>0</v>
      </c>
    </row>
    <row r="42" spans="1:11" ht="15" customHeight="1">
      <c r="A42" s="257" t="s">
        <v>411</v>
      </c>
      <c r="B42" s="258"/>
      <c r="C42" s="258"/>
      <c r="D42" s="258"/>
      <c r="E42" s="258"/>
      <c r="F42" s="258"/>
      <c r="G42" s="258"/>
      <c r="H42" s="258"/>
      <c r="I42" s="258"/>
      <c r="J42" s="258"/>
      <c r="K42" s="258"/>
    </row>
    <row r="43" spans="1:11" ht="12" customHeight="1">
      <c r="A43" s="257"/>
      <c r="B43" s="258"/>
      <c r="C43" s="258"/>
      <c r="D43" s="258"/>
      <c r="E43" s="258"/>
      <c r="F43" s="258"/>
      <c r="G43" s="258"/>
      <c r="H43" s="258"/>
      <c r="I43" s="258"/>
      <c r="J43" s="258"/>
      <c r="K43" s="258"/>
    </row>
    <row r="44" spans="1:12" ht="12" customHeight="1">
      <c r="A44" s="259"/>
      <c r="B44" s="259"/>
      <c r="C44" s="259"/>
      <c r="D44" s="259"/>
      <c r="E44" s="259"/>
      <c r="F44" s="259"/>
      <c r="G44" s="259"/>
      <c r="H44" s="259"/>
      <c r="I44" s="259"/>
      <c r="J44" s="259"/>
      <c r="K44" s="259"/>
      <c r="L44" s="259"/>
    </row>
    <row r="45" ht="15.75">
      <c r="A45" s="260" t="s">
        <v>523</v>
      </c>
    </row>
    <row r="46" ht="9.75" customHeight="1">
      <c r="A46" s="261"/>
    </row>
    <row r="47" spans="1:12" ht="378" customHeight="1">
      <c r="A47" s="1371" t="s">
        <v>104</v>
      </c>
      <c r="B47" s="1371"/>
      <c r="C47" s="1371"/>
      <c r="D47" s="1371"/>
      <c r="E47" s="1371"/>
      <c r="F47" s="1371"/>
      <c r="G47" s="1371"/>
      <c r="H47" s="1371"/>
      <c r="I47" s="1371"/>
      <c r="J47" s="1371"/>
      <c r="K47" s="1371"/>
      <c r="L47" s="1371"/>
    </row>
    <row r="48" spans="1:11" ht="15" customHeight="1">
      <c r="A48" s="262"/>
      <c r="B48" s="263"/>
      <c r="C48" s="263"/>
      <c r="D48" s="263"/>
      <c r="E48" s="263"/>
      <c r="F48" s="263"/>
      <c r="G48" s="263"/>
      <c r="H48" s="263"/>
      <c r="I48" s="263"/>
      <c r="J48" s="263"/>
      <c r="K48" s="263"/>
    </row>
    <row r="49" spans="1:11" ht="7.5" customHeight="1">
      <c r="A49" s="262"/>
      <c r="B49" s="263"/>
      <c r="C49" s="263"/>
      <c r="D49" s="263"/>
      <c r="E49" s="263"/>
      <c r="F49" s="263"/>
      <c r="G49" s="263"/>
      <c r="H49" s="263"/>
      <c r="I49" s="263"/>
      <c r="J49" s="263"/>
      <c r="K49" s="263"/>
    </row>
    <row r="50" spans="1:11" ht="7.5" customHeight="1">
      <c r="A50" s="1366"/>
      <c r="B50" s="1367"/>
      <c r="C50" s="1367"/>
      <c r="D50" s="1367"/>
      <c r="E50" s="1367"/>
      <c r="F50" s="1367"/>
      <c r="G50" s="1367"/>
      <c r="H50" s="1367"/>
      <c r="I50" s="1367"/>
      <c r="J50" s="1367"/>
      <c r="K50" s="1367"/>
    </row>
    <row r="51" ht="7.5" customHeight="1"/>
    <row r="52" ht="7.5" customHeight="1"/>
    <row r="53" ht="7.5" customHeight="1"/>
    <row r="54" ht="7.5" customHeight="1"/>
    <row r="55" ht="7.5" customHeight="1">
      <c r="A55" s="265"/>
    </row>
    <row r="56" ht="7.5" customHeight="1">
      <c r="A56" s="265"/>
    </row>
    <row r="57" ht="7.5" customHeight="1">
      <c r="A57" s="265"/>
    </row>
    <row r="58" ht="7.5" customHeight="1">
      <c r="A58" s="265"/>
    </row>
    <row r="59" ht="7.5" customHeight="1">
      <c r="A59" s="265"/>
    </row>
    <row r="60" ht="7.5" customHeight="1">
      <c r="A60" s="265"/>
    </row>
    <row r="61" ht="7.5" customHeight="1">
      <c r="A61" s="265"/>
    </row>
    <row r="62" ht="7.5" customHeight="1">
      <c r="A62" s="265"/>
    </row>
    <row r="63" ht="7.5" customHeight="1"/>
    <row r="64" ht="7.5" customHeight="1"/>
    <row r="65" ht="7.5" customHeight="1"/>
    <row r="66" ht="7.5" customHeight="1"/>
    <row r="67" ht="7.5" customHeight="1"/>
  </sheetData>
  <sheetProtection/>
  <protectedRanges>
    <protectedRange sqref="L38" name="Range8"/>
    <protectedRange sqref="L34 B34:K35" name="Range5"/>
    <protectedRange sqref="B24:B25 C24:L24 C25:K25" name="Range4"/>
    <protectedRange sqref="L19 B19:K20" name="Range3"/>
    <protectedRange sqref="B12:K14" name="Range2"/>
    <protectedRange sqref="B9:L10" name="Range1"/>
    <protectedRange sqref="U38:Y38" name="Range7"/>
    <protectedRange sqref="B18:K18" name="Range3_1"/>
    <protectedRange sqref="B15:K15" name="Range2_1"/>
    <protectedRange sqref="B23:K23" name="Range4_1"/>
    <protectedRange sqref="B33:K33" name="Range5_1"/>
    <protectedRange sqref="B26:K30" name="Range4_2"/>
  </protectedRanges>
  <mergeCells count="11">
    <mergeCell ref="C12:F12"/>
    <mergeCell ref="H12:L12"/>
    <mergeCell ref="V39:V40"/>
    <mergeCell ref="A3:K3"/>
    <mergeCell ref="A5:K5"/>
    <mergeCell ref="B13:L13"/>
    <mergeCell ref="A50:K50"/>
    <mergeCell ref="B40:L40"/>
    <mergeCell ref="A47:L47"/>
    <mergeCell ref="J41:L41"/>
    <mergeCell ref="U39:U40"/>
  </mergeCells>
  <conditionalFormatting sqref="L19">
    <cfRule type="cellIs" priority="4" dxfId="43" operator="greaterThan" stopIfTrue="1">
      <formula>totalt_2t</formula>
    </cfRule>
  </conditionalFormatting>
  <conditionalFormatting sqref="L24">
    <cfRule type="cellIs" priority="3" dxfId="43" operator="greaterThan" stopIfTrue="1">
      <formula>totalt_2t</formula>
    </cfRule>
  </conditionalFormatting>
  <conditionalFormatting sqref="L34">
    <cfRule type="cellIs" priority="2" dxfId="43" operator="greaterThan" stopIfTrue="1">
      <formula>totalt_2t</formula>
    </cfRule>
  </conditionalFormatting>
  <conditionalFormatting sqref="L39">
    <cfRule type="cellIs" priority="1" dxfId="43" operator="greaterThan" stopIfTrue="1">
      <formula>totalt_2t</formula>
    </cfRule>
  </conditionalFormatting>
  <dataValidations count="16">
    <dataValidation type="custom" allowBlank="1" showInputMessage="1" showErrorMessage="1" promptTitle="CAUTION" prompt="If RED, this total is greater than the Total in Table 2A" errorTitle="CAUTION" error="This is an automatic calculation of all races/ethnicities across all living situations." sqref="L39">
      <formula1>SUM(L36:L38)</formula1>
    </dataValidation>
    <dataValidation type="custom" allowBlank="1" showErrorMessage="1" promptTitle="CAUTION" prompt="This is an automatic calculation of all ages living in Private Residence." errorTitle="CAUTION!" error="This is an automatic calculation of all ages living in Private Residence." sqref="B19:K19">
      <formula1>"None"</formula1>
    </dataValidation>
    <dataValidation type="custom" allowBlank="1" showErrorMessage="1" promptTitle="CAUTION" prompt="This is an automatic calculation of all genders living in Private Residence." errorTitle="CAUTION" error="This is an automatic calculation of all genders living in Private Residence." sqref="B24:K24">
      <formula1>"None"</formula1>
    </dataValidation>
    <dataValidation type="custom" allowBlank="1" showErrorMessage="1" promptTitle="CAUTION" prompt="This is an automatic calculation of all races/ethnicities living in Private Residence." errorTitle="CAUTION" error="This is an automatic calculation of all races/ethnicities living in Private Residence." sqref="B34:K34">
      <formula1>"None"</formula1>
    </dataValidation>
    <dataValidation type="custom" allowBlank="1" showErrorMessage="1" promptTitle="CAUTION" prompt="This is an automatic calculation of all Hispanic/Latino categories living in Private Residence." errorTitle="CAUTION" error="This is an automatic calculation of all Hispanic/Latino categories living in Private Residence." sqref="B39:K39">
      <formula1>"None"</formula1>
    </dataValidation>
    <dataValidation type="textLength" operator="equal" showErrorMessage="1" promptTitle="Enter a 2 character state name." prompt="Please enter a two character state abbreviation only." errorTitle="Invalid state name entered." error="Please enter a two character state abbreviation only." sqref="B13:L13">
      <formula1>2</formula1>
    </dataValidation>
    <dataValidation type="textLength" operator="lessThanOrEqual" allowBlank="1" showErrorMessage="1" promptTitle="Footnote is too long!" prompt="Footnotes cannot be longer than 255 characters, please enter additional footnotes as a &quot;General Footnote&quot; on a separate page." errorTitle="Footnote is too long!" error="The note you are trying to enter is too long for this field (greater than 255 characters). Please use the General Comments sheet for this note!" sqref="B40:L40">
      <formula1>255</formula1>
    </dataValidation>
    <dataValidation type="custom" allowBlank="1" showErrorMessage="1" promptTitle="CAUTION" prompt="This is an automatic calculation of age 0-17 across all Living Situation categories." errorTitle="CAUTION!" error="This is an automatic calculation of age 0-17 across all Living Situation categories." sqref="L15:L18">
      <formula1>"None"</formula1>
    </dataValidation>
    <dataValidation type="custom" allowBlank="1" showErrorMessage="1" promptTitle="CAUTION" prompt="This is an automatic calculation of Females across all living situations" errorTitle="CAUTION!" error="This is an automatic calculation of females across all living situations" sqref="L21:L23">
      <formula1>"None"</formula1>
    </dataValidation>
    <dataValidation type="custom" allowBlank="1" showErrorMessage="1" promptTitle="CAUTION" prompt="This is an automatic calculation of American Indian/Alaska Natives across all living situation categories" errorTitle="CAUTION!" error="This is an automatic calculation of American Indian/Alaska Natives across all living situation categories" sqref="L26:L33">
      <formula1>"None"</formula1>
    </dataValidation>
    <dataValidation type="custom" allowBlank="1" showErrorMessage="1" promptTitle="CAUTION" prompt="This is an automatic calculation of &quot;Hispanic or Latino Origin&quot; across all living situation categories" errorTitle="CAUTION!" error="This is an automatic calculation of &quot;Hispanic or Latino Origin&quot; across all living situation categories" sqref="L36">
      <formula1>"None"</formula1>
    </dataValidation>
    <dataValidation type="custom" allowBlank="1" showErrorMessage="1" promptTitle="CAUTION" prompt="This is an automatic calculation of &quot;Non Hispanic or Latino Origin&quot; across all living situation categories" errorTitle="CAUTION!" error="This is an automatic calculation of &quot;Non Hispanic or Latino Origin&quot; across all living situation categories" sqref="L37">
      <formula1>"None"</formula1>
    </dataValidation>
    <dataValidation type="custom" allowBlank="1" showErrorMessage="1" promptTitle="CAUTION" prompt="This is an automatic calculation of &quot; Hispanic or Latino Origin Not Available&quot; across all living situation categories" errorTitle="CAUTION!" error="This is an automatic calculation of &quot; Hispanic or Latino Origin Not Available&quot; across all living situation categories" sqref="L38">
      <formula1>"None"</formula1>
    </dataValidation>
    <dataValidation type="custom" allowBlank="1" showInputMessage="1" showErrorMessage="1" promptTitle="CAUTION" prompt="If RED, this total is greater than the Total in Table 2A" errorTitle="CAUTION" error="This is an automatic calculation of all races/ethnicities living in Private Residence." sqref="L34">
      <formula1>"None"</formula1>
    </dataValidation>
    <dataValidation type="custom" allowBlank="1" showInputMessage="1" showErrorMessage="1" promptTitle="CAUTION" prompt="If RED, this total is greater than the Total in Table 2A" errorTitle="CAUTION" error="This is an automatic calculation of all genders living in Private Residence." sqref="L24">
      <formula1>"None"</formula1>
    </dataValidation>
    <dataValidation type="custom" allowBlank="1" showInputMessage="1" showErrorMessage="1" promptTitle="CAUTION" prompt="If RED, this total is greater than the Total in Table 2A" errorTitle="CAUTION!" error="This is an automatic calculation of all ages living in Private Residence." sqref="L19">
      <formula1>"None"</formula1>
    </dataValidation>
  </dataValidations>
  <printOptions/>
  <pageMargins left="0.74" right="0.25" top="0.58" bottom="0.5" header="0.25" footer="0.25"/>
  <pageSetup horizontalDpi="600" verticalDpi="600" orientation="landscape" scale="91" r:id="rId2"/>
  <headerFooter alignWithMargins="0">
    <oddFooter>&amp;L&amp;9FY 2017 Uniform Reporting System (URS) Table 15&amp;RPage &amp;P</oddFooter>
  </headerFooter>
  <rowBreaks count="1" manualBreakCount="1">
    <brk id="44" max="11" man="1"/>
  </rowBreaks>
  <legacyDrawing r:id="rId1"/>
</worksheet>
</file>

<file path=xl/worksheets/sheet24.xml><?xml version="1.0" encoding="utf-8"?>
<worksheet xmlns="http://schemas.openxmlformats.org/spreadsheetml/2006/main" xmlns:r="http://schemas.openxmlformats.org/officeDocument/2006/relationships">
  <sheetPr codeName="Sheet23">
    <pageSetUpPr fitToPage="1"/>
  </sheetPr>
  <dimension ref="A1:AA61"/>
  <sheetViews>
    <sheetView zoomScalePageLayoutView="0" workbookViewId="0" topLeftCell="A1">
      <selection activeCell="A1" sqref="A1:I1"/>
    </sheetView>
  </sheetViews>
  <sheetFormatPr defaultColWidth="9.140625" defaultRowHeight="12.75"/>
  <cols>
    <col min="1" max="1" width="25.28125" style="166" customWidth="1"/>
    <col min="2" max="2" width="9.7109375" style="166" customWidth="1"/>
    <col min="3" max="4" width="10.7109375" style="166" customWidth="1"/>
    <col min="5" max="5" width="11.140625" style="166" customWidth="1"/>
    <col min="6" max="6" width="10.7109375" style="166" customWidth="1"/>
    <col min="7" max="9" width="11.28125" style="166" customWidth="1"/>
    <col min="10" max="12" width="5.7109375" style="166" customWidth="1"/>
    <col min="13" max="13" width="7.421875" style="166" customWidth="1"/>
    <col min="14" max="14" width="9.421875" style="166" customWidth="1"/>
    <col min="15" max="15" width="6.140625" style="166" customWidth="1"/>
    <col min="16" max="16" width="7.57421875" style="166" customWidth="1"/>
    <col min="17" max="17" width="4.421875" style="166" customWidth="1"/>
    <col min="18" max="18" width="4.00390625" style="166" customWidth="1"/>
    <col min="19" max="19" width="5.140625" style="166" customWidth="1"/>
    <col min="20" max="16384" width="9.140625" style="166" customWidth="1"/>
  </cols>
  <sheetData>
    <row r="1" spans="1:9" ht="27" customHeight="1">
      <c r="A1" s="1380" t="s">
        <v>715</v>
      </c>
      <c r="B1" s="1380"/>
      <c r="C1" s="1380"/>
      <c r="D1" s="1380"/>
      <c r="E1" s="1380"/>
      <c r="F1" s="1380"/>
      <c r="G1" s="1380"/>
      <c r="H1" s="1380"/>
      <c r="I1" s="1380"/>
    </row>
    <row r="2" ht="12.75">
      <c r="A2" s="797"/>
    </row>
    <row r="3" spans="1:9" ht="30" customHeight="1">
      <c r="A3" s="1383" t="s">
        <v>675</v>
      </c>
      <c r="B3" s="1383"/>
      <c r="C3" s="1383"/>
      <c r="D3" s="1383"/>
      <c r="E3" s="1383"/>
      <c r="F3" s="1383"/>
      <c r="G3" s="1383"/>
      <c r="H3" s="1383"/>
      <c r="I3" s="1383"/>
    </row>
    <row r="4" ht="18">
      <c r="A4" s="167" t="s">
        <v>436</v>
      </c>
    </row>
    <row r="5" spans="1:9" ht="8.25" customHeight="1" thickBot="1">
      <c r="A5" s="267"/>
      <c r="B5" s="267"/>
      <c r="C5" s="267"/>
      <c r="D5" s="267"/>
      <c r="E5" s="267"/>
      <c r="F5" s="267"/>
      <c r="G5" s="267"/>
      <c r="H5" s="267"/>
      <c r="I5" s="267"/>
    </row>
    <row r="6" spans="1:9" s="270" customFormat="1" ht="12.75">
      <c r="A6" s="268" t="s">
        <v>0</v>
      </c>
      <c r="B6" s="269"/>
      <c r="C6" s="269"/>
      <c r="D6" s="269"/>
      <c r="E6" s="269"/>
      <c r="F6" s="269"/>
      <c r="G6" s="269"/>
      <c r="H6" s="269"/>
      <c r="I6" s="269"/>
    </row>
    <row r="7" spans="1:9" s="270" customFormat="1" ht="12.75">
      <c r="A7" s="936" t="s">
        <v>697</v>
      </c>
      <c r="B7" s="1031" t="s">
        <v>695</v>
      </c>
      <c r="C7" s="1384"/>
      <c r="D7" s="1384"/>
      <c r="E7" s="1384"/>
      <c r="F7" s="1031" t="s">
        <v>696</v>
      </c>
      <c r="G7" s="1385"/>
      <c r="H7" s="1385"/>
      <c r="I7" s="1385"/>
    </row>
    <row r="8" spans="1:9" s="270" customFormat="1" ht="12.75">
      <c r="A8" s="271" t="s">
        <v>608</v>
      </c>
      <c r="B8" s="1381"/>
      <c r="C8" s="1381"/>
      <c r="D8" s="1381"/>
      <c r="E8" s="1381"/>
      <c r="F8" s="1381"/>
      <c r="G8" s="1381"/>
      <c r="H8" s="1381"/>
      <c r="I8" s="1382"/>
    </row>
    <row r="9" spans="1:9" ht="12" customHeight="1" thickBot="1">
      <c r="A9" s="272"/>
      <c r="B9" s="1378" t="s">
        <v>611</v>
      </c>
      <c r="C9" s="1378"/>
      <c r="D9" s="1378"/>
      <c r="E9" s="1379"/>
      <c r="F9" s="1377" t="s">
        <v>412</v>
      </c>
      <c r="G9" s="1378"/>
      <c r="H9" s="1378"/>
      <c r="I9" s="1379"/>
    </row>
    <row r="10" spans="1:9" s="278" customFormat="1" ht="64.5" customHeight="1" thickBot="1">
      <c r="A10" s="273"/>
      <c r="B10" s="274" t="s">
        <v>628</v>
      </c>
      <c r="C10" s="275" t="s">
        <v>629</v>
      </c>
      <c r="D10" s="276" t="s">
        <v>630</v>
      </c>
      <c r="E10" s="275" t="s">
        <v>1</v>
      </c>
      <c r="F10" s="276" t="s">
        <v>631</v>
      </c>
      <c r="G10" s="571" t="s">
        <v>632</v>
      </c>
      <c r="H10" s="571" t="s">
        <v>633</v>
      </c>
      <c r="I10" s="277" t="s">
        <v>2</v>
      </c>
    </row>
    <row r="11" spans="1:9" ht="24" customHeight="1">
      <c r="A11" s="279" t="s">
        <v>537</v>
      </c>
      <c r="B11" s="829"/>
      <c r="C11" s="830"/>
      <c r="D11" s="831"/>
      <c r="E11" s="832"/>
      <c r="F11" s="833"/>
      <c r="G11" s="831"/>
      <c r="H11" s="832"/>
      <c r="I11" s="834"/>
    </row>
    <row r="12" spans="1:18" ht="12" customHeight="1">
      <c r="A12" s="280" t="s">
        <v>462</v>
      </c>
      <c r="B12" s="829"/>
      <c r="C12" s="830"/>
      <c r="D12" s="831"/>
      <c r="E12" s="832"/>
      <c r="F12" s="835"/>
      <c r="G12" s="836"/>
      <c r="H12" s="836"/>
      <c r="I12" s="837"/>
      <c r="J12" s="281"/>
      <c r="K12" s="281"/>
      <c r="L12" s="281"/>
      <c r="M12" s="281"/>
      <c r="N12" s="281">
        <f aca="true" t="shared" si="0" ref="N12:N19">IF(F12&lt;=$I12,"","Caution! Number of Persons Receiving a Service is larger than Total Persons Receiving any Service")</f>
      </c>
      <c r="O12" s="281">
        <f aca="true" t="shared" si="1" ref="O12:O19">IF(G12&lt;=$I12,"","Caution! Number of Persons Receiving a Service is larger than Total Persons Receiving any Service")</f>
      </c>
      <c r="P12" s="281">
        <f aca="true" t="shared" si="2" ref="P12:P19">IF(H12&lt;=$I12,"","Caution! Number of Persons Receiving a Service is larger than Total Persons Receiving any Service")</f>
      </c>
      <c r="Q12" s="281"/>
      <c r="R12" s="281"/>
    </row>
    <row r="13" spans="1:18" ht="12" customHeight="1">
      <c r="A13" s="282" t="s">
        <v>3</v>
      </c>
      <c r="B13" s="829"/>
      <c r="C13" s="830"/>
      <c r="D13" s="831"/>
      <c r="E13" s="832"/>
      <c r="F13" s="835"/>
      <c r="G13" s="836"/>
      <c r="H13" s="836"/>
      <c r="I13" s="837"/>
      <c r="J13" s="281"/>
      <c r="K13" s="281"/>
      <c r="L13" s="281"/>
      <c r="M13" s="281"/>
      <c r="N13" s="281">
        <f t="shared" si="0"/>
      </c>
      <c r="O13" s="281">
        <f t="shared" si="1"/>
      </c>
      <c r="P13" s="281">
        <f t="shared" si="2"/>
      </c>
      <c r="Q13" s="281"/>
      <c r="R13" s="281"/>
    </row>
    <row r="14" spans="1:18" ht="12" customHeight="1">
      <c r="A14" s="282" t="s">
        <v>112</v>
      </c>
      <c r="B14" s="835"/>
      <c r="C14" s="838"/>
      <c r="D14" s="839"/>
      <c r="E14" s="837"/>
      <c r="F14" s="835"/>
      <c r="G14" s="836"/>
      <c r="H14" s="836"/>
      <c r="I14" s="837"/>
      <c r="J14" s="281">
        <f>IF(B14&lt;=$E14,"","Caution! Number of Persons Receiving a Service is larger than Total Persons Receiving any Service")</f>
      </c>
      <c r="K14" s="281">
        <f aca="true" t="shared" si="3" ref="J14:L17">IF(C14&lt;=$E14,"","Caution! Number of Persons Receiving a Service is larger than Total Persons Receiving any Service")</f>
      </c>
      <c r="L14" s="281">
        <f t="shared" si="3"/>
      </c>
      <c r="M14" s="281"/>
      <c r="N14" s="281">
        <f t="shared" si="0"/>
      </c>
      <c r="O14" s="281">
        <f t="shared" si="1"/>
      </c>
      <c r="P14" s="281">
        <f t="shared" si="2"/>
      </c>
      <c r="Q14" s="281"/>
      <c r="R14" s="281"/>
    </row>
    <row r="15" spans="1:18" ht="12" customHeight="1">
      <c r="A15" s="282" t="s">
        <v>113</v>
      </c>
      <c r="B15" s="835"/>
      <c r="C15" s="838"/>
      <c r="D15" s="839"/>
      <c r="E15" s="837"/>
      <c r="F15" s="829"/>
      <c r="G15" s="830"/>
      <c r="H15" s="831"/>
      <c r="I15" s="832"/>
      <c r="J15" s="281">
        <f t="shared" si="3"/>
      </c>
      <c r="K15" s="281">
        <f t="shared" si="3"/>
      </c>
      <c r="L15" s="281">
        <f t="shared" si="3"/>
      </c>
      <c r="M15" s="281"/>
      <c r="N15" s="281"/>
      <c r="O15" s="281"/>
      <c r="P15" s="281"/>
      <c r="Q15" s="281"/>
      <c r="R15" s="281"/>
    </row>
    <row r="16" spans="1:18" ht="12" customHeight="1">
      <c r="A16" s="282" t="s">
        <v>4</v>
      </c>
      <c r="B16" s="835"/>
      <c r="C16" s="838"/>
      <c r="D16" s="839"/>
      <c r="E16" s="837"/>
      <c r="F16" s="829"/>
      <c r="G16" s="830"/>
      <c r="H16" s="831"/>
      <c r="I16" s="832"/>
      <c r="J16" s="281">
        <f t="shared" si="3"/>
      </c>
      <c r="K16" s="281">
        <f t="shared" si="3"/>
      </c>
      <c r="L16" s="281">
        <f t="shared" si="3"/>
      </c>
      <c r="M16" s="281"/>
      <c r="N16" s="281"/>
      <c r="O16" s="281"/>
      <c r="P16" s="281"/>
      <c r="Q16" s="281"/>
      <c r="R16" s="281"/>
    </row>
    <row r="17" spans="1:18" ht="12" customHeight="1">
      <c r="A17" s="282" t="s">
        <v>5</v>
      </c>
      <c r="B17" s="835"/>
      <c r="C17" s="838"/>
      <c r="D17" s="839"/>
      <c r="E17" s="837"/>
      <c r="F17" s="829"/>
      <c r="G17" s="830"/>
      <c r="H17" s="831"/>
      <c r="I17" s="832"/>
      <c r="J17" s="281">
        <f t="shared" si="3"/>
      </c>
      <c r="K17" s="281">
        <f t="shared" si="3"/>
      </c>
      <c r="L17" s="281">
        <f t="shared" si="3"/>
      </c>
      <c r="M17" s="281"/>
      <c r="N17" s="281"/>
      <c r="O17" s="281"/>
      <c r="P17" s="281"/>
      <c r="Q17" s="281"/>
      <c r="R17" s="281"/>
    </row>
    <row r="18" spans="1:18" ht="12" customHeight="1" thickBot="1">
      <c r="A18" s="283" t="s">
        <v>114</v>
      </c>
      <c r="B18" s="840"/>
      <c r="C18" s="841"/>
      <c r="D18" s="842"/>
      <c r="E18" s="843"/>
      <c r="F18" s="844"/>
      <c r="G18" s="845"/>
      <c r="H18" s="846"/>
      <c r="I18" s="847"/>
      <c r="J18" s="281">
        <f>IF(B18&lt;=E18,"","Caution! Number of Persons Receiving a Service is larger than Total Persons Receiving any Service")</f>
      </c>
      <c r="K18" s="281">
        <f>IF(C18&lt;=$E18,"","Caution! Number of Persons Receiving a Service is larger than Total Persons Receiving any Service")</f>
      </c>
      <c r="L18" s="281">
        <f>IF(D18&lt;=$E18,"","Caution! Number of Persons Receiving a Service is larger than Total Persons Receiving any Service")</f>
      </c>
      <c r="M18" s="281"/>
      <c r="N18" s="281">
        <f t="shared" si="0"/>
      </c>
      <c r="O18" s="281">
        <f t="shared" si="1"/>
      </c>
      <c r="P18" s="281">
        <f t="shared" si="2"/>
      </c>
      <c r="Q18" s="281"/>
      <c r="R18" s="281"/>
    </row>
    <row r="19" spans="1:18" ht="12" customHeight="1" thickBot="1">
      <c r="A19" s="284" t="s">
        <v>501</v>
      </c>
      <c r="B19" s="848">
        <f>SUM(B14:B18)</f>
        <v>0</v>
      </c>
      <c r="C19" s="848">
        <f>SUM(C14:C18)</f>
        <v>0</v>
      </c>
      <c r="D19" s="848">
        <f>SUM(D14:D18)</f>
        <v>0</v>
      </c>
      <c r="E19" s="848">
        <f>SUM(E14:E18)</f>
        <v>0</v>
      </c>
      <c r="F19" s="848">
        <f>SUM(F12:F14,F18)</f>
        <v>0</v>
      </c>
      <c r="G19" s="848">
        <f>SUM(G12:G14,G18)</f>
        <v>0</v>
      </c>
      <c r="H19" s="848">
        <f>SUM(H12:H14,H18)</f>
        <v>0</v>
      </c>
      <c r="I19" s="848">
        <f>SUM(I12:I14,I18)</f>
        <v>0</v>
      </c>
      <c r="J19" s="281">
        <f>IF(B19&lt;=E19,"","Caution! Number of Persons Receiving a Service is larger than Total Persons Receinving any Service")</f>
      </c>
      <c r="K19" s="281">
        <f>IF(C19&lt;=$E19,"","Caution! Number of Persons Receiving a Service is larger than Total Persons Receiving any Service")</f>
      </c>
      <c r="L19" s="281">
        <f>IF(D19&lt;=$E19,"","Caution! Number of Persons Receiving a Service is larger than Total Persons Receiving any Service")</f>
      </c>
      <c r="M19" s="281"/>
      <c r="N19" s="281">
        <f t="shared" si="0"/>
      </c>
      <c r="O19" s="281">
        <f t="shared" si="1"/>
      </c>
      <c r="P19" s="281">
        <f t="shared" si="2"/>
      </c>
      <c r="Q19" s="281"/>
      <c r="R19" s="281"/>
    </row>
    <row r="20" spans="1:18" ht="7.5" customHeight="1" thickBot="1">
      <c r="A20" s="285">
        <f>IF(MAX(B20:I20)=0,"","Total by Gender differs from Total by Age")</f>
      </c>
      <c r="B20" s="849">
        <f aca="true" t="shared" si="4" ref="B20:I20">IF(B$19-SUM(B22:B24)=0,"",(B$19-SUM(B22:B24)))</f>
      </c>
      <c r="C20" s="849">
        <f t="shared" si="4"/>
      </c>
      <c r="D20" s="849">
        <f t="shared" si="4"/>
      </c>
      <c r="E20" s="849">
        <f t="shared" si="4"/>
      </c>
      <c r="F20" s="849">
        <f t="shared" si="4"/>
      </c>
      <c r="G20" s="850">
        <f t="shared" si="4"/>
      </c>
      <c r="H20" s="850">
        <f t="shared" si="4"/>
      </c>
      <c r="I20" s="849">
        <f t="shared" si="4"/>
      </c>
      <c r="J20" s="281"/>
      <c r="K20" s="281"/>
      <c r="L20" s="281"/>
      <c r="M20" s="281"/>
      <c r="N20" s="281"/>
      <c r="O20" s="281"/>
      <c r="P20" s="281"/>
      <c r="Q20" s="281"/>
      <c r="R20" s="281"/>
    </row>
    <row r="21" spans="1:18" ht="12" customHeight="1">
      <c r="A21" s="279" t="s">
        <v>536</v>
      </c>
      <c r="B21" s="851"/>
      <c r="C21" s="852"/>
      <c r="D21" s="853"/>
      <c r="E21" s="852"/>
      <c r="F21" s="853"/>
      <c r="G21" s="854"/>
      <c r="H21" s="854"/>
      <c r="I21" s="852"/>
      <c r="J21" s="281"/>
      <c r="K21" s="281"/>
      <c r="L21" s="281"/>
      <c r="M21" s="281"/>
      <c r="N21" s="281"/>
      <c r="O21" s="281"/>
      <c r="P21" s="281"/>
      <c r="Q21" s="281"/>
      <c r="R21" s="281"/>
    </row>
    <row r="22" spans="1:18" ht="12" customHeight="1">
      <c r="A22" s="282" t="s">
        <v>421</v>
      </c>
      <c r="B22" s="835"/>
      <c r="C22" s="837"/>
      <c r="D22" s="839"/>
      <c r="E22" s="837"/>
      <c r="F22" s="839"/>
      <c r="G22" s="836"/>
      <c r="H22" s="836"/>
      <c r="I22" s="837"/>
      <c r="J22" s="281">
        <f>IF(B22&lt;=E22,"","Caution! Number of Persons Receiving a Service is larger than Total Persons Receiving any Service")</f>
      </c>
      <c r="K22" s="281">
        <f aca="true" t="shared" si="5" ref="K22:L24">IF(C22&lt;=$E22,"","Caution! Number of Persons Receiving a Service is larger than Total Persons Receiving any Service")</f>
      </c>
      <c r="L22" s="281">
        <f t="shared" si="5"/>
      </c>
      <c r="M22" s="281"/>
      <c r="N22" s="281">
        <f>IF(F22&lt;=$I22,"","Caution! Number of Persons Receiving a Service is larger than Total Persons Receiving any Service")</f>
      </c>
      <c r="O22" s="281">
        <f aca="true" t="shared" si="6" ref="O22:P24">IF(G22&lt;=$I22,"","Caution! Number of Persons Receiving a Service is larger than Total Persons Receiving any Service")</f>
      </c>
      <c r="P22" s="281">
        <f t="shared" si="6"/>
      </c>
      <c r="Q22" s="281"/>
      <c r="R22" s="281"/>
    </row>
    <row r="23" spans="1:18" ht="12" customHeight="1">
      <c r="A23" s="282" t="s">
        <v>422</v>
      </c>
      <c r="B23" s="835"/>
      <c r="C23" s="837"/>
      <c r="D23" s="839"/>
      <c r="E23" s="837"/>
      <c r="F23" s="839"/>
      <c r="G23" s="836"/>
      <c r="H23" s="836"/>
      <c r="I23" s="837"/>
      <c r="J23" s="281">
        <f>IF(B23&lt;=E23,"","Caution! Number of Persons Receiving a Service is larger than Total Persons Receiving any Service")</f>
      </c>
      <c r="K23" s="281">
        <f t="shared" si="5"/>
      </c>
      <c r="L23" s="281">
        <f t="shared" si="5"/>
      </c>
      <c r="M23" s="281"/>
      <c r="N23" s="281">
        <f>IF(F23&lt;=$I23,"","Caution! Number of Persons Receiving a Service is larger than Total Persons Receiving any Service")</f>
      </c>
      <c r="O23" s="281">
        <f t="shared" si="6"/>
      </c>
      <c r="P23" s="281">
        <f t="shared" si="6"/>
      </c>
      <c r="Q23" s="281"/>
      <c r="R23" s="281"/>
    </row>
    <row r="24" spans="1:18" ht="12" customHeight="1" thickBot="1">
      <c r="A24" s="287" t="s">
        <v>114</v>
      </c>
      <c r="B24" s="855"/>
      <c r="C24" s="856"/>
      <c r="D24" s="857"/>
      <c r="E24" s="856"/>
      <c r="F24" s="857"/>
      <c r="G24" s="858"/>
      <c r="H24" s="858"/>
      <c r="I24" s="856"/>
      <c r="J24" s="281">
        <f>IF(B24&lt;=E24,"","Caution! Number of Persons Receiving a Service is larger than Total Persons Receiving any Service")</f>
      </c>
      <c r="K24" s="281">
        <f t="shared" si="5"/>
      </c>
      <c r="L24" s="281">
        <f t="shared" si="5"/>
      </c>
      <c r="M24" s="281"/>
      <c r="N24" s="281">
        <f>IF(F24&lt;=$I24,"","Caution! Number of Persons Receiving a Service is larger than Total Persons Receiving any Service")</f>
      </c>
      <c r="O24" s="281">
        <f t="shared" si="6"/>
      </c>
      <c r="P24" s="281">
        <f t="shared" si="6"/>
      </c>
      <c r="Q24" s="281"/>
      <c r="R24" s="281"/>
    </row>
    <row r="25" spans="1:18" ht="12.75" customHeight="1" thickBot="1">
      <c r="A25" s="285">
        <f>IF(MAX(B25:I25)=0,"","Total by Race/Ethnicity differs from Total by Age")</f>
      </c>
      <c r="B25" s="849">
        <f aca="true" t="shared" si="7" ref="B25:I25">IF(B$19-SUM(B27:B34)=0,"",(B$19-SUM(B27:B34)))</f>
      </c>
      <c r="C25" s="849">
        <f t="shared" si="7"/>
      </c>
      <c r="D25" s="849">
        <f t="shared" si="7"/>
      </c>
      <c r="E25" s="849">
        <f t="shared" si="7"/>
      </c>
      <c r="F25" s="849">
        <f t="shared" si="7"/>
      </c>
      <c r="G25" s="850">
        <f t="shared" si="7"/>
      </c>
      <c r="H25" s="850">
        <f t="shared" si="7"/>
      </c>
      <c r="I25" s="849">
        <f t="shared" si="7"/>
      </c>
      <c r="J25" s="281"/>
      <c r="K25" s="281"/>
      <c r="L25" s="281"/>
      <c r="M25" s="281"/>
      <c r="N25" s="281"/>
      <c r="O25" s="281"/>
      <c r="P25" s="281"/>
      <c r="Q25" s="281"/>
      <c r="R25" s="281"/>
    </row>
    <row r="26" spans="1:18" ht="12" customHeight="1">
      <c r="A26" s="288" t="s">
        <v>6</v>
      </c>
      <c r="B26" s="851"/>
      <c r="C26" s="859"/>
      <c r="D26" s="853"/>
      <c r="E26" s="852"/>
      <c r="F26" s="851"/>
      <c r="G26" s="854"/>
      <c r="H26" s="854"/>
      <c r="I26" s="852"/>
      <c r="J26" s="281"/>
      <c r="K26" s="281"/>
      <c r="L26" s="281"/>
      <c r="M26" s="281"/>
      <c r="N26" s="281"/>
      <c r="O26" s="281"/>
      <c r="P26" s="281"/>
      <c r="Q26" s="281"/>
      <c r="R26" s="281"/>
    </row>
    <row r="27" spans="1:18" ht="22.5" customHeight="1">
      <c r="A27" s="289" t="s">
        <v>502</v>
      </c>
      <c r="B27" s="835"/>
      <c r="C27" s="838"/>
      <c r="D27" s="839"/>
      <c r="E27" s="837"/>
      <c r="F27" s="835"/>
      <c r="G27" s="836"/>
      <c r="H27" s="836"/>
      <c r="I27" s="837"/>
      <c r="J27" s="281">
        <f aca="true" t="shared" si="8" ref="J27:J34">IF(B27&lt;=E27,"","Caution! Number of Persons Receiving a Service is larger than Total Persons Receiving any Service")</f>
      </c>
      <c r="K27" s="281">
        <f aca="true" t="shared" si="9" ref="K27:L34">IF(C27&lt;=$E27,"","Caution! Number of Persons Receiving a Service is larger than Total Persons Receiving any Service")</f>
      </c>
      <c r="L27" s="281">
        <f t="shared" si="9"/>
      </c>
      <c r="M27" s="281"/>
      <c r="N27" s="281">
        <f aca="true" t="shared" si="10" ref="N27:N34">IF(F27&lt;=$I27,"","Caution! Number of Persons Receiving a Service is larger than Total Persons Receiving any Service")</f>
      </c>
      <c r="O27" s="281">
        <f aca="true" t="shared" si="11" ref="O27:O34">IF(G27&lt;=$I27,"","Caution! Number of Persons Receiving a Service is larger than Total Persons Receiving any Service")</f>
      </c>
      <c r="P27" s="281">
        <f aca="true" t="shared" si="12" ref="P27:P34">IF(H27&lt;=$I27,"","Caution! Number of Persons Receiving a Service is larger than Total Persons Receiving any Service")</f>
      </c>
      <c r="Q27" s="281"/>
      <c r="R27" s="281"/>
    </row>
    <row r="28" spans="1:18" ht="12" customHeight="1">
      <c r="A28" s="282" t="s">
        <v>107</v>
      </c>
      <c r="B28" s="835"/>
      <c r="C28" s="838"/>
      <c r="D28" s="839"/>
      <c r="E28" s="837"/>
      <c r="F28" s="835"/>
      <c r="G28" s="836"/>
      <c r="H28" s="836"/>
      <c r="I28" s="837"/>
      <c r="J28" s="281">
        <f t="shared" si="8"/>
      </c>
      <c r="K28" s="281">
        <f t="shared" si="9"/>
      </c>
      <c r="L28" s="281">
        <f t="shared" si="9"/>
      </c>
      <c r="M28" s="281"/>
      <c r="N28" s="281">
        <f t="shared" si="10"/>
      </c>
      <c r="O28" s="281">
        <f t="shared" si="11"/>
      </c>
      <c r="P28" s="281">
        <f t="shared" si="12"/>
      </c>
      <c r="Q28" s="281"/>
      <c r="R28" s="281"/>
    </row>
    <row r="29" spans="1:18" ht="12" customHeight="1">
      <c r="A29" s="289" t="s">
        <v>503</v>
      </c>
      <c r="B29" s="835"/>
      <c r="C29" s="838"/>
      <c r="D29" s="839"/>
      <c r="E29" s="837"/>
      <c r="F29" s="835"/>
      <c r="G29" s="836"/>
      <c r="H29" s="836"/>
      <c r="I29" s="837"/>
      <c r="J29" s="281">
        <f t="shared" si="8"/>
      </c>
      <c r="K29" s="281">
        <f t="shared" si="9"/>
      </c>
      <c r="L29" s="281">
        <f t="shared" si="9"/>
      </c>
      <c r="M29" s="281"/>
      <c r="N29" s="281">
        <f t="shared" si="10"/>
      </c>
      <c r="O29" s="281">
        <f t="shared" si="11"/>
      </c>
      <c r="P29" s="281">
        <f t="shared" si="12"/>
      </c>
      <c r="Q29" s="281"/>
      <c r="R29" s="281"/>
    </row>
    <row r="30" spans="1:18" ht="12" customHeight="1">
      <c r="A30" s="282" t="s">
        <v>504</v>
      </c>
      <c r="B30" s="835"/>
      <c r="C30" s="838"/>
      <c r="D30" s="839"/>
      <c r="E30" s="837"/>
      <c r="F30" s="835"/>
      <c r="G30" s="836"/>
      <c r="H30" s="836"/>
      <c r="I30" s="837"/>
      <c r="J30" s="281">
        <f t="shared" si="8"/>
      </c>
      <c r="K30" s="281">
        <f t="shared" si="9"/>
      </c>
      <c r="L30" s="281">
        <f t="shared" si="9"/>
      </c>
      <c r="M30" s="281"/>
      <c r="N30" s="281">
        <f t="shared" si="10"/>
      </c>
      <c r="O30" s="281">
        <f t="shared" si="11"/>
      </c>
      <c r="P30" s="281">
        <f t="shared" si="12"/>
      </c>
      <c r="Q30" s="281"/>
      <c r="R30" s="281"/>
    </row>
    <row r="31" spans="1:18" ht="12" customHeight="1">
      <c r="A31" s="282" t="s">
        <v>110</v>
      </c>
      <c r="B31" s="835"/>
      <c r="C31" s="838"/>
      <c r="D31" s="839"/>
      <c r="E31" s="837"/>
      <c r="F31" s="835"/>
      <c r="G31" s="836"/>
      <c r="H31" s="836"/>
      <c r="I31" s="837"/>
      <c r="J31" s="281">
        <f t="shared" si="8"/>
      </c>
      <c r="K31" s="281">
        <f t="shared" si="9"/>
      </c>
      <c r="L31" s="281">
        <f t="shared" si="9"/>
      </c>
      <c r="M31" s="281"/>
      <c r="N31" s="281">
        <f t="shared" si="10"/>
      </c>
      <c r="O31" s="281">
        <f t="shared" si="11"/>
      </c>
      <c r="P31" s="281">
        <f t="shared" si="12"/>
      </c>
      <c r="Q31" s="281"/>
      <c r="R31" s="281"/>
    </row>
    <row r="32" spans="1:18" ht="12" customHeight="1">
      <c r="A32" s="282" t="s">
        <v>7</v>
      </c>
      <c r="B32" s="835"/>
      <c r="C32" s="837"/>
      <c r="D32" s="835"/>
      <c r="E32" s="927"/>
      <c r="F32" s="839"/>
      <c r="G32" s="835"/>
      <c r="H32" s="835"/>
      <c r="I32" s="837"/>
      <c r="J32" s="281">
        <f t="shared" si="8"/>
      </c>
      <c r="K32" s="281">
        <f t="shared" si="9"/>
      </c>
      <c r="L32" s="281">
        <f t="shared" si="9"/>
      </c>
      <c r="M32" s="281"/>
      <c r="N32" s="281">
        <f t="shared" si="10"/>
      </c>
      <c r="O32" s="281">
        <f t="shared" si="11"/>
      </c>
      <c r="P32" s="281">
        <f t="shared" si="12"/>
      </c>
      <c r="Q32" s="281"/>
      <c r="R32" s="281"/>
    </row>
    <row r="33" spans="1:18" ht="12" customHeight="1">
      <c r="A33" s="282" t="s">
        <v>8</v>
      </c>
      <c r="B33" s="840"/>
      <c r="C33" s="841"/>
      <c r="D33" s="842"/>
      <c r="E33" s="843"/>
      <c r="F33" s="840"/>
      <c r="G33" s="860"/>
      <c r="H33" s="860"/>
      <c r="I33" s="843"/>
      <c r="J33" s="281">
        <f t="shared" si="8"/>
      </c>
      <c r="K33" s="281">
        <f t="shared" si="9"/>
      </c>
      <c r="L33" s="281">
        <f t="shared" si="9"/>
      </c>
      <c r="M33" s="281"/>
      <c r="N33" s="281">
        <f t="shared" si="10"/>
      </c>
      <c r="O33" s="281">
        <f t="shared" si="11"/>
      </c>
      <c r="P33" s="281">
        <f t="shared" si="12"/>
      </c>
      <c r="Q33" s="281"/>
      <c r="R33" s="281"/>
    </row>
    <row r="34" spans="1:18" ht="12" customHeight="1" thickBot="1">
      <c r="A34" s="287" t="s">
        <v>114</v>
      </c>
      <c r="B34" s="855"/>
      <c r="C34" s="861"/>
      <c r="D34" s="857"/>
      <c r="E34" s="856"/>
      <c r="F34" s="855"/>
      <c r="G34" s="858"/>
      <c r="H34" s="858"/>
      <c r="I34" s="856"/>
      <c r="J34" s="281">
        <f t="shared" si="8"/>
      </c>
      <c r="K34" s="281">
        <f t="shared" si="9"/>
      </c>
      <c r="L34" s="281">
        <f t="shared" si="9"/>
      </c>
      <c r="M34" s="281"/>
      <c r="N34" s="281">
        <f t="shared" si="10"/>
      </c>
      <c r="O34" s="281">
        <f t="shared" si="11"/>
      </c>
      <c r="P34" s="281">
        <f t="shared" si="12"/>
      </c>
      <c r="Q34" s="281"/>
      <c r="R34" s="281"/>
    </row>
    <row r="35" spans="1:20" ht="11.25" customHeight="1" thickBot="1">
      <c r="A35" s="285">
        <f>IF(MAX(B35:I35)=0,"","Total by Hispanic/Latino Origin differs from Total by Age")</f>
      </c>
      <c r="B35" s="849">
        <f aca="true" t="shared" si="13" ref="B35:I35">IF(B$19-SUM(B37:B39)=0,"",(B$19-SUM(B37:B39)))</f>
      </c>
      <c r="C35" s="849">
        <f t="shared" si="13"/>
      </c>
      <c r="D35" s="849">
        <f t="shared" si="13"/>
      </c>
      <c r="E35" s="849">
        <f t="shared" si="13"/>
      </c>
      <c r="F35" s="849">
        <f t="shared" si="13"/>
      </c>
      <c r="G35" s="850">
        <f t="shared" si="13"/>
      </c>
      <c r="H35" s="850">
        <f t="shared" si="13"/>
      </c>
      <c r="I35" s="849">
        <f t="shared" si="13"/>
      </c>
      <c r="J35" s="281"/>
      <c r="K35" s="281"/>
      <c r="L35" s="281"/>
      <c r="M35" s="281"/>
      <c r="N35" s="281"/>
      <c r="O35" s="281"/>
      <c r="P35" s="281"/>
      <c r="Q35" s="281"/>
      <c r="R35" s="281"/>
      <c r="S35" s="234"/>
      <c r="T35" s="234"/>
    </row>
    <row r="36" spans="1:18" ht="12" customHeight="1" thickBot="1">
      <c r="A36" s="279" t="s">
        <v>9</v>
      </c>
      <c r="B36" s="862"/>
      <c r="C36" s="863"/>
      <c r="D36" s="864"/>
      <c r="E36" s="865"/>
      <c r="F36" s="862"/>
      <c r="G36" s="866"/>
      <c r="H36" s="866"/>
      <c r="I36" s="865"/>
      <c r="J36" s="281"/>
      <c r="K36" s="281"/>
      <c r="L36" s="281"/>
      <c r="M36" s="281"/>
      <c r="N36" s="281"/>
      <c r="O36" s="281"/>
      <c r="P36" s="281"/>
      <c r="Q36" s="281"/>
      <c r="R36" s="281"/>
    </row>
    <row r="37" spans="1:18" ht="12" customHeight="1">
      <c r="A37" s="466" t="s">
        <v>9</v>
      </c>
      <c r="B37" s="867"/>
      <c r="C37" s="868"/>
      <c r="D37" s="868"/>
      <c r="E37" s="868"/>
      <c r="F37" s="868"/>
      <c r="G37" s="868"/>
      <c r="H37" s="868"/>
      <c r="I37" s="869"/>
      <c r="J37" s="281">
        <f>IF(B37&lt;=E37,"","Caution! Number of Persons Receiving a Service is larger than Total Persons Receiving any Service")</f>
      </c>
      <c r="K37" s="281">
        <f aca="true" t="shared" si="14" ref="K37:L39">IF(C37&lt;=$E37,"","Caution! Number of Persons Receiving a Service is larger than Total Persons Receiving any Service")</f>
      </c>
      <c r="L37" s="281">
        <f t="shared" si="14"/>
      </c>
      <c r="M37" s="281"/>
      <c r="N37" s="281">
        <f>IF(F37&lt;=$I37,"","Caution! Number of Persons Receiving a Service is larger than Total Persons Receiving any Service")</f>
      </c>
      <c r="O37" s="281">
        <f aca="true" t="shared" si="15" ref="O37:P39">IF(G37&lt;=$I37,"","Caution! Number of Persons Receiving a Service is larger than Total Persons Receiving any Service")</f>
      </c>
      <c r="P37" s="281">
        <f t="shared" si="15"/>
      </c>
      <c r="Q37" s="281"/>
      <c r="R37" s="281"/>
    </row>
    <row r="38" spans="1:18" ht="12" customHeight="1">
      <c r="A38" s="466" t="s">
        <v>10</v>
      </c>
      <c r="B38" s="870"/>
      <c r="C38" s="818"/>
      <c r="D38" s="818"/>
      <c r="E38" s="818"/>
      <c r="F38" s="818"/>
      <c r="G38" s="818"/>
      <c r="H38" s="818"/>
      <c r="I38" s="871"/>
      <c r="J38" s="281">
        <f>IF(B38&lt;=E38,"","Caution! Number of Persons Receiving a Service is larger than Total Persons Receiving any Service")</f>
      </c>
      <c r="K38" s="281">
        <f t="shared" si="14"/>
      </c>
      <c r="L38" s="281">
        <f t="shared" si="14"/>
      </c>
      <c r="M38" s="281"/>
      <c r="N38" s="281">
        <f>IF(F38&lt;=$I38,"","Caution! Number of Persons Receiving a Service is larger than Total Persons Receiving any Service")</f>
      </c>
      <c r="O38" s="281">
        <f t="shared" si="15"/>
      </c>
      <c r="P38" s="281">
        <f t="shared" si="15"/>
      </c>
      <c r="Q38" s="281"/>
      <c r="R38" s="281"/>
    </row>
    <row r="39" spans="1:18" ht="12" customHeight="1" thickBot="1">
      <c r="A39" s="467" t="s">
        <v>114</v>
      </c>
      <c r="B39" s="872"/>
      <c r="C39" s="873"/>
      <c r="D39" s="873"/>
      <c r="E39" s="873"/>
      <c r="F39" s="873"/>
      <c r="G39" s="873"/>
      <c r="H39" s="873"/>
      <c r="I39" s="874"/>
      <c r="J39" s="281">
        <f>IF(B39&lt;=E39,"","Caution! Number of Persons Receiving a Service is larger than Total Persons Receiving any Service")</f>
      </c>
      <c r="K39" s="281">
        <f t="shared" si="14"/>
      </c>
      <c r="L39" s="281">
        <f t="shared" si="14"/>
      </c>
      <c r="M39" s="281"/>
      <c r="N39" s="281">
        <f>IF(F39&lt;=$I39,"","Caution! Number of Persons Receiving a Service is larger than Total Persons Receiving any Service")</f>
      </c>
      <c r="O39" s="281">
        <f t="shared" si="15"/>
      </c>
      <c r="P39" s="281">
        <f t="shared" si="15"/>
      </c>
      <c r="Q39" s="281"/>
      <c r="R39" s="281"/>
    </row>
    <row r="40" spans="1:12" ht="12.75" customHeight="1" thickBot="1">
      <c r="A40" s="234"/>
      <c r="B40" s="345"/>
      <c r="C40" s="345"/>
      <c r="D40" s="345"/>
      <c r="E40" s="345"/>
      <c r="F40" s="345"/>
      <c r="G40" s="402"/>
      <c r="H40" s="402"/>
      <c r="I40" s="345"/>
      <c r="L40" s="465"/>
    </row>
    <row r="41" spans="1:23" ht="12.75" customHeight="1">
      <c r="A41" s="640" t="s">
        <v>11</v>
      </c>
      <c r="B41" s="416" t="s">
        <v>519</v>
      </c>
      <c r="C41" s="416" t="s">
        <v>519</v>
      </c>
      <c r="D41" s="633" t="s">
        <v>519</v>
      </c>
      <c r="E41" s="623"/>
      <c r="F41" s="653" t="s">
        <v>519</v>
      </c>
      <c r="G41" s="416" t="s">
        <v>519</v>
      </c>
      <c r="H41" s="416" t="s">
        <v>519</v>
      </c>
      <c r="I41" s="634"/>
      <c r="J41" s="234"/>
      <c r="K41" s="234"/>
      <c r="L41" s="234"/>
      <c r="M41" s="234"/>
      <c r="N41" s="234"/>
      <c r="O41" s="234"/>
      <c r="P41" s="234"/>
      <c r="Q41" s="234"/>
      <c r="R41" s="234"/>
      <c r="S41" s="234"/>
      <c r="T41" s="234"/>
      <c r="U41" s="234"/>
      <c r="V41" s="234"/>
      <c r="W41" s="234"/>
    </row>
    <row r="42" spans="1:27" ht="13.5" customHeight="1">
      <c r="A42" s="641" t="s">
        <v>12</v>
      </c>
      <c r="B42" s="650"/>
      <c r="C42" s="650"/>
      <c r="D42" s="625"/>
      <c r="E42" s="626"/>
      <c r="F42" s="651"/>
      <c r="G42" s="403"/>
      <c r="H42" s="403"/>
      <c r="I42" s="622"/>
      <c r="J42" s="234"/>
      <c r="K42" s="234"/>
      <c r="L42" s="234"/>
      <c r="M42" s="234"/>
      <c r="N42" s="234"/>
      <c r="O42" s="234"/>
      <c r="P42" s="234"/>
      <c r="Q42" s="234"/>
      <c r="R42" s="234"/>
      <c r="S42" s="234"/>
      <c r="T42" s="290">
        <v>0</v>
      </c>
      <c r="U42" s="290">
        <v>0</v>
      </c>
      <c r="V42" s="290">
        <v>0</v>
      </c>
      <c r="W42" s="290"/>
      <c r="X42" s="291">
        <v>0</v>
      </c>
      <c r="Y42" s="291">
        <v>0</v>
      </c>
      <c r="Z42" s="291">
        <v>0</v>
      </c>
      <c r="AA42" s="291"/>
    </row>
    <row r="43" spans="1:23" ht="3.75" customHeight="1">
      <c r="A43" s="642"/>
      <c r="B43" s="650"/>
      <c r="C43" s="403"/>
      <c r="D43" s="627"/>
      <c r="E43" s="628"/>
      <c r="F43" s="651"/>
      <c r="G43" s="403"/>
      <c r="H43" s="403"/>
      <c r="I43" s="622"/>
      <c r="J43" s="234"/>
      <c r="K43" s="234"/>
      <c r="L43" s="234"/>
      <c r="M43" s="234"/>
      <c r="N43" s="234"/>
      <c r="O43" s="234"/>
      <c r="P43" s="234"/>
      <c r="Q43" s="234"/>
      <c r="R43" s="234"/>
      <c r="S43" s="234"/>
      <c r="T43" s="234"/>
      <c r="U43" s="234"/>
      <c r="V43" s="234"/>
      <c r="W43" s="234"/>
    </row>
    <row r="44" spans="1:9" ht="12" customHeight="1">
      <c r="A44" s="643" t="s">
        <v>13</v>
      </c>
      <c r="B44" s="403"/>
      <c r="C44" s="403"/>
      <c r="D44" s="403"/>
      <c r="E44" s="628"/>
      <c r="F44" s="651"/>
      <c r="G44" s="403"/>
      <c r="H44" s="403"/>
      <c r="I44" s="622"/>
    </row>
    <row r="45" spans="1:10" ht="22.5" customHeight="1">
      <c r="A45" s="644" t="s">
        <v>14</v>
      </c>
      <c r="B45" s="646"/>
      <c r="C45" s="646"/>
      <c r="D45" s="646"/>
      <c r="E45" s="629"/>
      <c r="F45" s="652"/>
      <c r="G45" s="646"/>
      <c r="H45" s="646"/>
      <c r="I45" s="635"/>
      <c r="J45" s="234"/>
    </row>
    <row r="46" spans="1:10" ht="12" customHeight="1">
      <c r="A46" s="644" t="s">
        <v>15</v>
      </c>
      <c r="B46" s="646"/>
      <c r="C46" s="646"/>
      <c r="D46" s="646"/>
      <c r="E46" s="629"/>
      <c r="F46" s="652"/>
      <c r="G46" s="646"/>
      <c r="H46" s="646"/>
      <c r="I46" s="635"/>
      <c r="J46" s="234"/>
    </row>
    <row r="47" spans="1:9" ht="12" customHeight="1">
      <c r="A47" s="644" t="s">
        <v>16</v>
      </c>
      <c r="B47" s="646"/>
      <c r="C47" s="646"/>
      <c r="D47" s="646"/>
      <c r="E47" s="629"/>
      <c r="F47" s="652"/>
      <c r="G47" s="646"/>
      <c r="H47" s="646"/>
      <c r="I47" s="635"/>
    </row>
    <row r="48" spans="1:9" ht="12" customHeight="1">
      <c r="A48" s="644"/>
      <c r="B48" s="647" t="s">
        <v>519</v>
      </c>
      <c r="C48" s="647" t="s">
        <v>519</v>
      </c>
      <c r="D48" s="631" t="s">
        <v>519</v>
      </c>
      <c r="E48" s="624"/>
      <c r="F48" s="631" t="s">
        <v>519</v>
      </c>
      <c r="G48" s="654" t="s">
        <v>519</v>
      </c>
      <c r="H48" s="647" t="s">
        <v>519</v>
      </c>
      <c r="I48" s="636"/>
    </row>
    <row r="49" spans="1:26" ht="24" customHeight="1">
      <c r="A49" s="644" t="s">
        <v>564</v>
      </c>
      <c r="B49" s="648"/>
      <c r="C49" s="648"/>
      <c r="D49" s="632"/>
      <c r="E49" s="630"/>
      <c r="F49" s="632"/>
      <c r="G49" s="655"/>
      <c r="H49" s="648"/>
      <c r="I49" s="635"/>
      <c r="T49" s="166">
        <v>0</v>
      </c>
      <c r="U49" s="166">
        <v>0</v>
      </c>
      <c r="V49" s="166">
        <v>0</v>
      </c>
      <c r="X49" s="166">
        <v>0</v>
      </c>
      <c r="Y49" s="166">
        <v>0</v>
      </c>
      <c r="Z49" s="166">
        <v>0</v>
      </c>
    </row>
    <row r="50" spans="1:26" ht="24.75" customHeight="1" thickBot="1">
      <c r="A50" s="645" t="s">
        <v>565</v>
      </c>
      <c r="B50" s="649"/>
      <c r="C50" s="649"/>
      <c r="D50" s="637"/>
      <c r="E50" s="638"/>
      <c r="F50" s="637"/>
      <c r="G50" s="656"/>
      <c r="H50" s="649"/>
      <c r="I50" s="639"/>
      <c r="T50" s="166">
        <v>0</v>
      </c>
      <c r="U50" s="166">
        <v>0</v>
      </c>
      <c r="V50" s="166">
        <v>0</v>
      </c>
      <c r="X50" s="166">
        <v>0</v>
      </c>
      <c r="Y50" s="166">
        <v>0</v>
      </c>
      <c r="Z50" s="166">
        <v>0</v>
      </c>
    </row>
    <row r="51" spans="1:21" s="234" customFormat="1" ht="15" customHeight="1">
      <c r="A51" s="328" t="s">
        <v>17</v>
      </c>
      <c r="C51" s="292"/>
      <c r="D51" s="292"/>
      <c r="E51" s="166"/>
      <c r="F51" s="166"/>
      <c r="I51" s="166"/>
      <c r="T51" s="290"/>
      <c r="U51" s="290"/>
    </row>
    <row r="52" spans="1:20" ht="8.25" customHeight="1">
      <c r="A52" s="293"/>
      <c r="B52" s="293"/>
      <c r="C52" s="292"/>
      <c r="D52" s="292"/>
      <c r="T52" s="166">
        <v>0</v>
      </c>
    </row>
    <row r="53" spans="1:9" ht="22.5" customHeight="1">
      <c r="A53" s="657" t="s">
        <v>613</v>
      </c>
      <c r="B53" s="1374"/>
      <c r="C53" s="1375"/>
      <c r="D53" s="1375"/>
      <c r="E53" s="1375"/>
      <c r="F53" s="1375"/>
      <c r="G53" s="1375"/>
      <c r="H53" s="1375"/>
      <c r="I53" s="1376"/>
    </row>
    <row r="54" spans="1:9" ht="22.5" customHeight="1">
      <c r="A54" s="657" t="s">
        <v>614</v>
      </c>
      <c r="B54" s="1374"/>
      <c r="C54" s="1375"/>
      <c r="D54" s="1375"/>
      <c r="E54" s="1375"/>
      <c r="F54" s="1375"/>
      <c r="G54" s="1375"/>
      <c r="H54" s="1375"/>
      <c r="I54" s="1376"/>
    </row>
    <row r="55" spans="1:9" ht="22.5" customHeight="1">
      <c r="A55" s="657" t="s">
        <v>615</v>
      </c>
      <c r="B55" s="1374"/>
      <c r="C55" s="1375"/>
      <c r="D55" s="1375"/>
      <c r="E55" s="1375"/>
      <c r="F55" s="1375"/>
      <c r="G55" s="1375"/>
      <c r="H55" s="1375"/>
      <c r="I55" s="1376"/>
    </row>
    <row r="56" spans="1:9" ht="22.5" customHeight="1">
      <c r="A56" s="657" t="s">
        <v>616</v>
      </c>
      <c r="B56" s="1374"/>
      <c r="C56" s="1375"/>
      <c r="D56" s="1375"/>
      <c r="E56" s="1375"/>
      <c r="F56" s="1375"/>
      <c r="G56" s="1375"/>
      <c r="H56" s="1375"/>
      <c r="I56" s="1376"/>
    </row>
    <row r="57" spans="1:9" ht="22.5" customHeight="1">
      <c r="A57" s="657" t="s">
        <v>622</v>
      </c>
      <c r="B57" s="1374"/>
      <c r="C57" s="1375"/>
      <c r="D57" s="1375"/>
      <c r="E57" s="1375"/>
      <c r="F57" s="1375"/>
      <c r="G57" s="1375"/>
      <c r="H57" s="1375"/>
      <c r="I57" s="1376"/>
    </row>
    <row r="58" spans="1:9" ht="22.5" customHeight="1">
      <c r="A58" s="657" t="s">
        <v>617</v>
      </c>
      <c r="B58" s="1374"/>
      <c r="C58" s="1375"/>
      <c r="D58" s="1375"/>
      <c r="E58" s="1375"/>
      <c r="F58" s="1375"/>
      <c r="G58" s="1375"/>
      <c r="H58" s="1375"/>
      <c r="I58" s="1376"/>
    </row>
    <row r="59" spans="1:9" ht="22.5" customHeight="1">
      <c r="A59" s="657" t="s">
        <v>618</v>
      </c>
      <c r="B59" s="1374"/>
      <c r="C59" s="1375"/>
      <c r="D59" s="1375"/>
      <c r="E59" s="1375"/>
      <c r="F59" s="1375"/>
      <c r="G59" s="1375"/>
      <c r="H59" s="1375"/>
      <c r="I59" s="1376"/>
    </row>
    <row r="60" ht="6" customHeight="1"/>
    <row r="61" ht="12.75">
      <c r="A61" s="294" t="s">
        <v>410</v>
      </c>
    </row>
  </sheetData>
  <sheetProtection/>
  <protectedRanges>
    <protectedRange sqref="B50" name="Range8"/>
    <protectedRange sqref="B42:I44" name="Range7"/>
    <protectedRange sqref="T39:AA39" name="Range6"/>
    <protectedRange sqref="B35:I36" name="Range5"/>
    <protectedRange sqref="B25:I26" name="Range4"/>
    <protectedRange sqref="B19:E21 F20:I21" name="Range3"/>
    <protectedRange sqref="B9:E13 F9:F17 G9:I11 G14:I17" name="Range2"/>
    <protectedRange sqref="B4:I5" name="Range1"/>
    <protectedRange sqref="F19:I19" name="Range3_1"/>
    <protectedRange sqref="F18:I18" name="Range2_1"/>
    <protectedRange sqref="B14:E15" name="Range2_2"/>
    <protectedRange sqref="B24:I24" name="Range4_1"/>
    <protectedRange sqref="B34:I34" name="Range5_1"/>
    <protectedRange sqref="B27:I31" name="Range4_2"/>
    <protectedRange sqref="G12:I13" name="Range2_4"/>
  </protectedRanges>
  <mergeCells count="14">
    <mergeCell ref="F9:I9"/>
    <mergeCell ref="A1:I1"/>
    <mergeCell ref="B9:E9"/>
    <mergeCell ref="B8:I8"/>
    <mergeCell ref="B54:I54"/>
    <mergeCell ref="A3:I3"/>
    <mergeCell ref="C7:E7"/>
    <mergeCell ref="G7:I7"/>
    <mergeCell ref="B55:I55"/>
    <mergeCell ref="B56:I56"/>
    <mergeCell ref="B57:I57"/>
    <mergeCell ref="B58:I58"/>
    <mergeCell ref="B59:I59"/>
    <mergeCell ref="B53:I53"/>
  </mergeCells>
  <dataValidations count="15">
    <dataValidation type="custom" allowBlank="1" showErrorMessage="1" promptTitle="WARNING!" prompt="Do not enter data into this cell." errorTitle="WARNING!" error="Do not enter data into this cell." sqref="B36:I36">
      <formula1>"None"</formula1>
    </dataValidation>
    <dataValidation type="custom" allowBlank="1" showInputMessage="1" showErrorMessage="1" promptTitle="WARNING!" prompt="Do not enter numbers into this cell!" errorTitle="WARNING!" error="Do not enter data into this cell." sqref="F15:I17">
      <formula1>"None"</formula1>
    </dataValidation>
    <dataValidation type="custom" allowBlank="1" showErrorMessage="1" promptTitle="WARNING!" prompt="Do not enter data into this cell." sqref="I11">
      <formula1>"None"</formula1>
    </dataValidation>
    <dataValidation type="textLength" operator="equal" showErrorMessage="1" promptTitle="Enter a 2 character state name." prompt="Please enter a two character state abbreviation only." errorTitle="Invalid state name entered." error="Please enter the two character state abbreviation only." sqref="B8:I8">
      <formula1>2</formula1>
    </dataValidation>
    <dataValidation type="custom" allowBlank="1" showErrorMessage="1" promptTitle="CAUTION" prompt="The Total is automatically calculated from the sums of the Age categories of persons Receiving Employment." errorTitle="CAUTION" error="The Total is automatically calculated from the sums of the Age categories of persons Receiving Supported Employment." sqref="B19:C19">
      <formula1>"None"</formula1>
    </dataValidation>
    <dataValidation type="custom" allowBlank="1" showErrorMessage="1" promptTitle="CAUTION" prompt="The Total is automatically calculated from the sums of the Age categories of persons Receiving ACT." errorTitle="CAUTION" error="The Total is automatically calculated from the sums of the Age categories of persons Receiving ACT." sqref="D19">
      <formula1>"None"</formula1>
    </dataValidation>
    <dataValidation type="custom" allowBlank="1" showErrorMessage="1" promptTitle="CAUTION" prompt="The Total is automatically calculated from the sums of the Age categories of Adults with SMI served." errorTitle="CAUTION" error="The Total is automatically calculated from the sums of the Age categories of Adults with SMI served" sqref="E19">
      <formula1>"None"</formula1>
    </dataValidation>
    <dataValidation type="custom" allowBlank="1" showErrorMessage="1" promptTitle="CAUTION" prompt="The Total is automatically calculated from the sums of the Age categories of persons Receiving Thereaputic Foster Care." errorTitle="CAUTION" error="The Total is automatically calculated from the sums of the Age categories of persons Receiving Thereaputic Foster Care." sqref="F19">
      <formula1>"None"</formula1>
    </dataValidation>
    <dataValidation type="custom" allowBlank="1" showErrorMessage="1" promptTitle="CAUTION" prompt="The Total is automatically calculated from the sums of the Age categories of persons Receiving Multi-Systemic Therapy." errorTitle="CAUTION" error="The Total is automatically calculated from the sums of the Age categories of persons Receiving Multi-Systemic Therapy." sqref="G19:H19">
      <formula1>"None"</formula1>
    </dataValidation>
    <dataValidation type="custom" allowBlank="1" showErrorMessage="1" promptTitle="CAUTION" prompt="The Total is automatically calculated from the sums of the Age categories of Children with SED." errorTitle="CAUTION" error="The Total is automatically calculated from the sums of the Age categories of Children with SED." sqref="I19">
      <formula1>"None"</formula1>
    </dataValidation>
    <dataValidation type="textLength" operator="lessThanOrEqual" allowBlank="1" showInputMessage="1" showErrorMessage="1" sqref="B45:I46 B47:G47">
      <formula1>225</formula1>
    </dataValidation>
    <dataValidation allowBlank="1" showErrorMessage="1" promptTitle="CAUTION" prompt="Enter data in this cell only if you are NOT Entering data into Hispanic Race Category." sqref="I37:I39 B39:H39"/>
    <dataValidation type="custom" allowBlank="1" showErrorMessage="1" promptTitle="WARNING!" prompt="Do not enter numbers into this cell!" errorTitle="WARNING!" error="Do not enter data into this cell." sqref="B11:E13 F11:H11">
      <formula1>"None"</formula1>
    </dataValidation>
    <dataValidation type="custom" allowBlank="1" showErrorMessage="1" promptTitle="WARNING!" prompt="Do not enter data into this cell." errorTitle="WARNING!" error="Do not enter data into this cell." sqref="B21:I21 B26:I26">
      <formula1>"None"</formula1>
    </dataValidation>
    <dataValidation type="textLength" operator="lessThanOrEqual" allowBlank="1" showInputMessage="1" showErrorMessage="1" error="The note you are trying to enter is too long for this field (greater than 255 characters). Please use the General Comments sheet for this note!" sqref="B53:I59">
      <formula1>255</formula1>
    </dataValidation>
  </dataValidations>
  <printOptions/>
  <pageMargins left="0.5" right="0.5" top="0.5" bottom="0.5" header="0" footer="0"/>
  <pageSetup fitToHeight="1" fitToWidth="1" horizontalDpi="600" verticalDpi="600" orientation="portrait" scale="77" r:id="rId2"/>
  <headerFooter alignWithMargins="0">
    <oddFooter>&amp;LFY 2017 Uniform Reporting System (URS) Table 16&amp;RPage &amp;P</oddFooter>
  </headerFooter>
  <legacyDrawing r:id="rId1"/>
</worksheet>
</file>

<file path=xl/worksheets/sheet25.xml><?xml version="1.0" encoding="utf-8"?>
<worksheet xmlns="http://schemas.openxmlformats.org/spreadsheetml/2006/main" xmlns:r="http://schemas.openxmlformats.org/officeDocument/2006/relationships">
  <sheetPr codeName="Sheet1"/>
  <dimension ref="A1:P27"/>
  <sheetViews>
    <sheetView zoomScalePageLayoutView="0" workbookViewId="0" topLeftCell="A1">
      <selection activeCell="A1" sqref="A1:G1"/>
    </sheetView>
  </sheetViews>
  <sheetFormatPr defaultColWidth="9.140625" defaultRowHeight="12.75"/>
  <cols>
    <col min="1" max="1" width="34.140625" style="0" customWidth="1"/>
    <col min="2" max="2" width="18.57421875" style="0" customWidth="1"/>
    <col min="3" max="5" width="18.7109375" style="0" customWidth="1"/>
    <col min="6" max="6" width="16.140625" style="0" customWidth="1"/>
    <col min="7" max="7" width="16.00390625" style="0" customWidth="1"/>
    <col min="8" max="8" width="15.28125" style="0" customWidth="1"/>
    <col min="9" max="9" width="15.57421875" style="0" customWidth="1"/>
    <col min="10" max="10" width="21.140625" style="0" customWidth="1"/>
  </cols>
  <sheetData>
    <row r="1" spans="1:7" ht="27.75" customHeight="1">
      <c r="A1" s="1386" t="s">
        <v>788</v>
      </c>
      <c r="B1" s="1386"/>
      <c r="C1" s="1386"/>
      <c r="D1" s="1386"/>
      <c r="E1" s="1386"/>
      <c r="F1" s="1386"/>
      <c r="G1" s="1386"/>
    </row>
    <row r="3" spans="1:7" ht="33" customHeight="1">
      <c r="A3" s="1387" t="s">
        <v>810</v>
      </c>
      <c r="B3" s="1387"/>
      <c r="C3" s="1387"/>
      <c r="D3" s="1387"/>
      <c r="E3" s="1387"/>
      <c r="F3" s="1387"/>
      <c r="G3" s="1387"/>
    </row>
    <row r="4" spans="1:7" ht="8.25" customHeight="1">
      <c r="A4" s="971"/>
      <c r="B4" s="971"/>
      <c r="C4" s="971"/>
      <c r="D4" s="971"/>
      <c r="E4" s="971"/>
      <c r="F4" s="971"/>
      <c r="G4" s="971"/>
    </row>
    <row r="5" spans="1:7" ht="16.5">
      <c r="A5" s="330" t="s">
        <v>436</v>
      </c>
      <c r="B5" s="955"/>
      <c r="C5" s="955"/>
      <c r="D5" s="955"/>
      <c r="E5" s="955"/>
      <c r="F5" s="971"/>
      <c r="G5" s="971"/>
    </row>
    <row r="6" ht="6" customHeight="1"/>
    <row r="7" spans="1:11" ht="15">
      <c r="A7" s="1391" t="s">
        <v>725</v>
      </c>
      <c r="B7" s="1391"/>
      <c r="C7" s="1391"/>
      <c r="D7" s="1391"/>
      <c r="E7" s="1391"/>
      <c r="F7" s="1391"/>
      <c r="G7" s="1391"/>
      <c r="H7" s="1391"/>
      <c r="I7" s="1391"/>
      <c r="J7" s="1391"/>
      <c r="K7" s="972"/>
    </row>
    <row r="8" spans="1:11" ht="15">
      <c r="A8" s="970" t="s">
        <v>608</v>
      </c>
      <c r="B8" s="1388"/>
      <c r="C8" s="1388"/>
      <c r="D8" s="1388"/>
      <c r="E8" s="1388"/>
      <c r="F8" s="1388"/>
      <c r="G8" s="1388"/>
      <c r="H8" s="969"/>
      <c r="I8" s="969"/>
      <c r="J8" s="969"/>
      <c r="K8" s="972"/>
    </row>
    <row r="9" spans="1:11" ht="15.75" thickBot="1">
      <c r="A9" s="1008" t="s">
        <v>697</v>
      </c>
      <c r="B9" s="1009" t="s">
        <v>695</v>
      </c>
      <c r="C9" s="1389"/>
      <c r="D9" s="1389"/>
      <c r="E9" s="1010" t="s">
        <v>696</v>
      </c>
      <c r="F9" s="1390"/>
      <c r="G9" s="1390"/>
      <c r="H9" s="1011"/>
      <c r="I9" s="1002"/>
      <c r="J9" s="1002"/>
      <c r="K9" s="973"/>
    </row>
    <row r="10" spans="1:11" ht="76.5">
      <c r="A10" s="1003" t="s">
        <v>721</v>
      </c>
      <c r="B10" s="1006" t="s">
        <v>789</v>
      </c>
      <c r="C10" s="1001" t="s">
        <v>790</v>
      </c>
      <c r="D10" s="1006" t="s">
        <v>791</v>
      </c>
      <c r="E10" s="1004" t="s">
        <v>792</v>
      </c>
      <c r="F10" s="1007" t="s">
        <v>723</v>
      </c>
      <c r="G10" s="1006" t="s">
        <v>14</v>
      </c>
      <c r="H10" s="1004" t="s">
        <v>15</v>
      </c>
      <c r="I10" s="1004" t="s">
        <v>731</v>
      </c>
      <c r="J10" s="1005" t="s">
        <v>724</v>
      </c>
      <c r="K10" s="972"/>
    </row>
    <row r="11" spans="1:16" ht="30" customHeight="1">
      <c r="A11" s="977"/>
      <c r="B11" s="978"/>
      <c r="C11" s="979"/>
      <c r="D11" s="979"/>
      <c r="E11" s="980"/>
      <c r="F11" s="1012"/>
      <c r="G11" s="974"/>
      <c r="H11" s="974"/>
      <c r="I11" s="974"/>
      <c r="J11" s="975"/>
      <c r="K11" s="972"/>
      <c r="O11">
        <v>0</v>
      </c>
      <c r="P11">
        <v>0</v>
      </c>
    </row>
    <row r="12" spans="1:16" ht="30" customHeight="1">
      <c r="A12" s="981"/>
      <c r="B12" s="982"/>
      <c r="C12" s="983"/>
      <c r="D12" s="984"/>
      <c r="E12" s="985"/>
      <c r="F12" s="974"/>
      <c r="G12" s="974"/>
      <c r="H12" s="974"/>
      <c r="I12" s="974"/>
      <c r="J12" s="1013"/>
      <c r="K12" s="972"/>
      <c r="O12">
        <v>0</v>
      </c>
      <c r="P12">
        <v>0</v>
      </c>
    </row>
    <row r="13" spans="1:16" ht="30" customHeight="1">
      <c r="A13" s="977"/>
      <c r="B13" s="986"/>
      <c r="C13" s="987"/>
      <c r="D13" s="979"/>
      <c r="E13" s="980"/>
      <c r="F13" s="974"/>
      <c r="G13" s="974"/>
      <c r="H13" s="974"/>
      <c r="I13" s="974"/>
      <c r="J13" s="1013"/>
      <c r="K13" s="972"/>
      <c r="O13">
        <v>0</v>
      </c>
      <c r="P13">
        <v>0</v>
      </c>
    </row>
    <row r="14" spans="1:16" ht="30" customHeight="1">
      <c r="A14" s="988"/>
      <c r="B14" s="989"/>
      <c r="C14" s="990"/>
      <c r="D14" s="991"/>
      <c r="E14" s="992"/>
      <c r="F14" s="974"/>
      <c r="G14" s="974"/>
      <c r="H14" s="974"/>
      <c r="I14" s="974"/>
      <c r="J14" s="1013"/>
      <c r="K14" s="972"/>
      <c r="O14">
        <v>0</v>
      </c>
      <c r="P14">
        <v>0</v>
      </c>
    </row>
    <row r="15" spans="1:16" ht="30" customHeight="1">
      <c r="A15" s="981"/>
      <c r="B15" s="982"/>
      <c r="C15" s="993"/>
      <c r="D15" s="994"/>
      <c r="E15" s="995"/>
      <c r="F15" s="974"/>
      <c r="G15" s="974"/>
      <c r="H15" s="974"/>
      <c r="I15" s="974"/>
      <c r="J15" s="1013"/>
      <c r="K15" s="972"/>
      <c r="O15">
        <v>0</v>
      </c>
      <c r="P15">
        <v>0</v>
      </c>
    </row>
    <row r="16" spans="1:16" ht="30" customHeight="1">
      <c r="A16" s="977"/>
      <c r="B16" s="986"/>
      <c r="C16" s="987"/>
      <c r="D16" s="979"/>
      <c r="E16" s="980"/>
      <c r="F16" s="1012"/>
      <c r="G16" s="974"/>
      <c r="H16" s="974"/>
      <c r="I16" s="974"/>
      <c r="J16" s="1013"/>
      <c r="K16" s="972"/>
      <c r="O16">
        <v>0</v>
      </c>
      <c r="P16">
        <v>0</v>
      </c>
    </row>
    <row r="17" spans="1:16" ht="30" customHeight="1">
      <c r="A17" s="977"/>
      <c r="B17" s="986"/>
      <c r="C17" s="987"/>
      <c r="D17" s="979"/>
      <c r="E17" s="980"/>
      <c r="F17" s="1012"/>
      <c r="G17" s="974"/>
      <c r="H17" s="974"/>
      <c r="I17" s="974"/>
      <c r="J17" s="1013"/>
      <c r="K17" s="972"/>
      <c r="O17">
        <v>0</v>
      </c>
      <c r="P17">
        <v>0</v>
      </c>
    </row>
    <row r="18" spans="1:16" ht="30" customHeight="1">
      <c r="A18" s="977"/>
      <c r="B18" s="986"/>
      <c r="C18" s="987"/>
      <c r="D18" s="979"/>
      <c r="E18" s="980"/>
      <c r="F18" s="1012"/>
      <c r="G18" s="974"/>
      <c r="H18" s="974"/>
      <c r="I18" s="974"/>
      <c r="J18" s="1013"/>
      <c r="K18" s="972"/>
      <c r="O18">
        <v>0</v>
      </c>
      <c r="P18">
        <v>0</v>
      </c>
    </row>
    <row r="19" spans="1:16" ht="30" customHeight="1">
      <c r="A19" s="981"/>
      <c r="B19" s="982"/>
      <c r="C19" s="993"/>
      <c r="D19" s="994"/>
      <c r="E19" s="995"/>
      <c r="F19" s="1012"/>
      <c r="G19" s="974"/>
      <c r="H19" s="974"/>
      <c r="I19" s="974"/>
      <c r="J19" s="1013"/>
      <c r="K19" s="972"/>
      <c r="O19">
        <v>0</v>
      </c>
      <c r="P19">
        <v>0</v>
      </c>
    </row>
    <row r="20" spans="1:16" ht="30" customHeight="1">
      <c r="A20" s="977"/>
      <c r="B20" s="986"/>
      <c r="C20" s="987"/>
      <c r="D20" s="979"/>
      <c r="E20" s="980"/>
      <c r="F20" s="1012"/>
      <c r="G20" s="974"/>
      <c r="H20" s="974"/>
      <c r="I20" s="974"/>
      <c r="J20" s="1013"/>
      <c r="K20" s="972"/>
      <c r="O20">
        <v>0</v>
      </c>
      <c r="P20">
        <v>0</v>
      </c>
    </row>
    <row r="21" spans="1:16" ht="30" customHeight="1">
      <c r="A21" s="981"/>
      <c r="B21" s="982"/>
      <c r="C21" s="993"/>
      <c r="D21" s="994"/>
      <c r="E21" s="995"/>
      <c r="F21" s="1012"/>
      <c r="G21" s="974"/>
      <c r="H21" s="974"/>
      <c r="I21" s="974"/>
      <c r="J21" s="1013"/>
      <c r="K21" s="972"/>
      <c r="O21">
        <v>0</v>
      </c>
      <c r="P21">
        <v>0</v>
      </c>
    </row>
    <row r="22" spans="1:16" ht="30" customHeight="1">
      <c r="A22" s="977"/>
      <c r="B22" s="986"/>
      <c r="C22" s="987"/>
      <c r="D22" s="979"/>
      <c r="E22" s="980"/>
      <c r="F22" s="1012"/>
      <c r="G22" s="974"/>
      <c r="H22" s="974"/>
      <c r="I22" s="974"/>
      <c r="J22" s="1013"/>
      <c r="K22" s="972"/>
      <c r="O22">
        <v>0</v>
      </c>
      <c r="P22">
        <v>0</v>
      </c>
    </row>
    <row r="23" spans="1:16" ht="30" customHeight="1">
      <c r="A23" s="988"/>
      <c r="B23" s="989"/>
      <c r="C23" s="990"/>
      <c r="D23" s="991"/>
      <c r="E23" s="992"/>
      <c r="F23" s="1012"/>
      <c r="G23" s="974"/>
      <c r="H23" s="974"/>
      <c r="I23" s="974"/>
      <c r="J23" s="1013"/>
      <c r="K23" s="972"/>
      <c r="O23">
        <v>0</v>
      </c>
      <c r="P23">
        <v>0</v>
      </c>
    </row>
    <row r="24" spans="1:16" ht="30" customHeight="1">
      <c r="A24" s="977"/>
      <c r="B24" s="996"/>
      <c r="C24" s="987"/>
      <c r="D24" s="979"/>
      <c r="E24" s="980"/>
      <c r="F24" s="1012"/>
      <c r="G24" s="974"/>
      <c r="H24" s="974"/>
      <c r="I24" s="974"/>
      <c r="J24" s="1013"/>
      <c r="K24" s="972"/>
      <c r="O24">
        <v>0</v>
      </c>
      <c r="P24">
        <v>0</v>
      </c>
    </row>
    <row r="25" spans="1:16" ht="30" customHeight="1" thickBot="1">
      <c r="A25" s="997"/>
      <c r="B25" s="998"/>
      <c r="C25" s="999"/>
      <c r="D25" s="999"/>
      <c r="E25" s="1000"/>
      <c r="F25" s="1012"/>
      <c r="G25" s="976"/>
      <c r="H25" s="976"/>
      <c r="I25" s="976"/>
      <c r="J25" s="1013"/>
      <c r="K25" s="972"/>
      <c r="O25">
        <v>0</v>
      </c>
      <c r="P25">
        <v>0</v>
      </c>
    </row>
    <row r="26" ht="12.75">
      <c r="A26" s="1" t="s">
        <v>793</v>
      </c>
    </row>
    <row r="27" ht="12.75">
      <c r="A27" s="1"/>
    </row>
  </sheetData>
  <sheetProtection/>
  <mergeCells count="6">
    <mergeCell ref="A1:G1"/>
    <mergeCell ref="A3:G3"/>
    <mergeCell ref="B8:G8"/>
    <mergeCell ref="C9:D9"/>
    <mergeCell ref="F9:G9"/>
    <mergeCell ref="A7:J7"/>
  </mergeCells>
  <printOptions/>
  <pageMargins left="0.7" right="0.7" top="0.75" bottom="0.75" header="0.3" footer="0.3"/>
  <pageSetup horizontalDpi="1200" verticalDpi="1200" orientation="portrait" r:id="rId2"/>
  <headerFooter>
    <oddFooter>&amp;LFY 2017 Uniform Reporting System (URS) Table 16A&amp;RPage &amp;P</oddFooter>
  </headerFooter>
  <legacyDrawing r:id="rId1"/>
</worksheet>
</file>

<file path=xl/worksheets/sheet26.xml><?xml version="1.0" encoding="utf-8"?>
<worksheet xmlns="http://schemas.openxmlformats.org/spreadsheetml/2006/main" xmlns:r="http://schemas.openxmlformats.org/officeDocument/2006/relationships">
  <sheetPr codeName="Sheet25">
    <pageSetUpPr fitToPage="1"/>
  </sheetPr>
  <dimension ref="A1:T57"/>
  <sheetViews>
    <sheetView workbookViewId="0" topLeftCell="A1">
      <selection activeCell="A1" sqref="A1:E1"/>
    </sheetView>
  </sheetViews>
  <sheetFormatPr defaultColWidth="9.140625" defaultRowHeight="12.75"/>
  <cols>
    <col min="1" max="1" width="27.7109375" style="234" customWidth="1"/>
    <col min="2" max="2" width="18.28125" style="234" customWidth="1"/>
    <col min="3" max="3" width="22.7109375" style="234" customWidth="1"/>
    <col min="4" max="4" width="15.140625" style="234" customWidth="1"/>
    <col min="5" max="5" width="16.28125" style="234" customWidth="1"/>
    <col min="6" max="9" width="9.7109375" style="234" customWidth="1"/>
    <col min="10" max="12" width="9.140625" style="234" customWidth="1"/>
    <col min="13" max="20" width="8.7109375" style="234" customWidth="1"/>
    <col min="21" max="16384" width="9.140625" style="234" customWidth="1"/>
  </cols>
  <sheetData>
    <row r="1" spans="1:13" ht="31.5" customHeight="1">
      <c r="A1" s="1393" t="s">
        <v>716</v>
      </c>
      <c r="B1" s="1393"/>
      <c r="C1" s="1393"/>
      <c r="D1" s="1393"/>
      <c r="E1" s="1393"/>
      <c r="F1" s="295"/>
      <c r="G1" s="295"/>
      <c r="H1" s="295"/>
      <c r="I1" s="295"/>
      <c r="J1" s="295"/>
      <c r="K1" s="295"/>
      <c r="L1" s="295"/>
      <c r="M1" s="296"/>
    </row>
    <row r="2" spans="1:9" s="166" customFormat="1" ht="30.75" customHeight="1">
      <c r="A2" s="1383" t="s">
        <v>676</v>
      </c>
      <c r="B2" s="1383"/>
      <c r="C2" s="1383"/>
      <c r="D2" s="1383"/>
      <c r="E2" s="1383"/>
      <c r="F2" s="926"/>
      <c r="G2" s="926"/>
      <c r="H2" s="926"/>
      <c r="I2" s="926"/>
    </row>
    <row r="3" s="166" customFormat="1" ht="18" customHeight="1">
      <c r="A3" s="167" t="s">
        <v>436</v>
      </c>
    </row>
    <row r="4" s="166" customFormat="1" ht="8.25" customHeight="1"/>
    <row r="5" spans="1:13" ht="8.25" customHeight="1" thickBot="1">
      <c r="A5" s="296"/>
      <c r="B5" s="296"/>
      <c r="C5" s="296"/>
      <c r="D5" s="296"/>
      <c r="E5" s="296"/>
      <c r="F5" s="296"/>
      <c r="G5" s="296"/>
      <c r="H5" s="296"/>
      <c r="I5" s="296"/>
      <c r="J5" s="296"/>
      <c r="K5" s="296"/>
      <c r="L5" s="296"/>
      <c r="M5" s="296"/>
    </row>
    <row r="6" spans="1:13" ht="12.75" customHeight="1">
      <c r="A6" s="615" t="s">
        <v>18</v>
      </c>
      <c r="B6" s="616"/>
      <c r="C6" s="616"/>
      <c r="D6" s="616"/>
      <c r="E6" s="616"/>
      <c r="F6" s="297"/>
      <c r="G6" s="297"/>
      <c r="H6" s="297"/>
      <c r="I6" s="297"/>
      <c r="J6" s="297"/>
      <c r="K6" s="297"/>
      <c r="L6" s="297"/>
      <c r="M6" s="297"/>
    </row>
    <row r="7" spans="1:13" ht="12.75" customHeight="1">
      <c r="A7" s="940" t="s">
        <v>697</v>
      </c>
      <c r="B7" s="1039" t="s">
        <v>695</v>
      </c>
      <c r="C7" s="1049"/>
      <c r="D7" s="1040" t="s">
        <v>696</v>
      </c>
      <c r="E7" s="1049"/>
      <c r="F7" s="298"/>
      <c r="G7" s="298"/>
      <c r="H7" s="298"/>
      <c r="I7" s="298"/>
      <c r="J7" s="298"/>
      <c r="K7" s="298"/>
      <c r="L7" s="298"/>
      <c r="M7" s="298"/>
    </row>
    <row r="8" spans="1:13" ht="12.75" customHeight="1" thickBot="1">
      <c r="A8" s="617" t="s">
        <v>608</v>
      </c>
      <c r="B8" s="1394"/>
      <c r="C8" s="1395"/>
      <c r="D8" s="1395"/>
      <c r="E8" s="1396"/>
      <c r="F8" s="292"/>
      <c r="G8" s="292"/>
      <c r="H8" s="292"/>
      <c r="I8" s="292"/>
      <c r="J8" s="292"/>
      <c r="K8" s="292"/>
      <c r="L8" s="292"/>
      <c r="M8" s="292"/>
    </row>
    <row r="9" spans="1:13" ht="13.5" thickBot="1">
      <c r="A9" s="1397"/>
      <c r="B9" s="1399" t="s">
        <v>19</v>
      </c>
      <c r="C9" s="1400"/>
      <c r="D9" s="1400"/>
      <c r="E9" s="1401"/>
      <c r="F9" s="300"/>
      <c r="G9" s="300"/>
      <c r="H9" s="300"/>
      <c r="I9" s="300"/>
      <c r="J9" s="300"/>
      <c r="K9" s="300"/>
      <c r="L9" s="300"/>
      <c r="M9" s="300"/>
    </row>
    <row r="10" spans="1:5" ht="39.75" customHeight="1" thickBot="1">
      <c r="A10" s="1398"/>
      <c r="B10" s="301" t="s">
        <v>20</v>
      </c>
      <c r="C10" s="302" t="s">
        <v>21</v>
      </c>
      <c r="D10" s="303" t="s">
        <v>650</v>
      </c>
      <c r="E10" s="572" t="s">
        <v>22</v>
      </c>
    </row>
    <row r="11" spans="1:5" ht="34.5" customHeight="1">
      <c r="A11" s="304" t="s">
        <v>537</v>
      </c>
      <c r="B11" s="305"/>
      <c r="C11" s="305"/>
      <c r="D11" s="305"/>
      <c r="E11" s="305"/>
    </row>
    <row r="12" spans="1:10" ht="12" customHeight="1">
      <c r="A12" s="306" t="s">
        <v>112</v>
      </c>
      <c r="B12" s="875"/>
      <c r="C12" s="875"/>
      <c r="D12" s="875"/>
      <c r="E12" s="876"/>
      <c r="F12" s="307">
        <f>IF(B12&lt;=Table16!$E14,"","Caution! Number of Persons Receiving a Service is larger than Total Persons Receinving any Service")</f>
      </c>
      <c r="G12" s="307">
        <f>IF(C12&lt;=Table16!$E14,"","Caution! Number of Persons Receiving a Service is larger than Total Persons Receinving any Service")</f>
      </c>
      <c r="H12" s="307">
        <f>IF(D12&lt;=Table16!$E14,"","Caution! Number of Persons Receiving a Service is larger than Total Persons Receinving any Service")</f>
      </c>
      <c r="I12" s="307">
        <f>IF(E12&lt;=Table16!$E14,"","Caution! Number of Persons Receiving a Service is larger than Total Persons Receinving any Service")</f>
      </c>
      <c r="J12" s="307"/>
    </row>
    <row r="13" spans="1:10" ht="12" customHeight="1">
      <c r="A13" s="306" t="s">
        <v>113</v>
      </c>
      <c r="B13" s="875"/>
      <c r="C13" s="875"/>
      <c r="D13" s="875"/>
      <c r="E13" s="876"/>
      <c r="F13" s="307">
        <f>IF(B13&lt;=Table16!$E15,"","Caution! Number of Persons Receiving a Service is larger than Total Persons Receinving any Service")</f>
      </c>
      <c r="G13" s="307">
        <f>IF(C13&lt;=Table16!$E15,"","Caution! Number of Persons Receiving a Service is larger than Total Persons Receinving any Service")</f>
      </c>
      <c r="H13" s="307">
        <f>IF(D13&lt;=Table16!$E15,"","Caution! Number of Persons Receiving a Service is larger than Total Persons Receinving any Service")</f>
      </c>
      <c r="I13" s="307">
        <f>IF(E13&lt;=Table16!$E15,"","Caution! Number of Persons Receiving a Service is larger than Total Persons Receinving any Service")</f>
      </c>
      <c r="J13" s="307"/>
    </row>
    <row r="14" spans="1:10" ht="12" customHeight="1">
      <c r="A14" s="306" t="s">
        <v>4</v>
      </c>
      <c r="B14" s="875"/>
      <c r="C14" s="875"/>
      <c r="D14" s="875"/>
      <c r="E14" s="876"/>
      <c r="F14" s="307">
        <f>IF(B14&lt;=Table16!$E16,"","Caution! Number of Persons Receiving a Service is larger than Total Persons Receinving any Service")</f>
      </c>
      <c r="G14" s="307">
        <f>IF(C14&lt;=Table16!$E16,"","Caution! Number of Persons Receiving a Service is larger than Total Persons Receinving any Service")</f>
      </c>
      <c r="H14" s="307">
        <f>IF(D14&lt;=Table16!$E16,"","Caution! Number of Persons Receiving a Service is larger than Total Persons Receinving any Service")</f>
      </c>
      <c r="I14" s="307">
        <f>IF(E14&lt;=Table16!$E16,"","Caution! Number of Persons Receiving a Service is larger than Total Persons Receinving any Service")</f>
      </c>
      <c r="J14" s="307"/>
    </row>
    <row r="15" spans="1:10" ht="12" customHeight="1">
      <c r="A15" s="306" t="s">
        <v>5</v>
      </c>
      <c r="B15" s="875"/>
      <c r="C15" s="875"/>
      <c r="D15" s="875"/>
      <c r="E15" s="876"/>
      <c r="F15" s="307">
        <f>IF(B15&lt;=Table16!$E17,"","Caution! Number of Persons Receiving a Service is larger than Total Persons Receinving any Service")</f>
      </c>
      <c r="G15" s="307">
        <f>IF(C15&lt;=Table16!$E17,"","Caution! Number of Persons Receiving a Service is larger than Total Persons Receinving any Service")</f>
      </c>
      <c r="H15" s="307">
        <f>IF(D15&lt;=Table16!$E17,"","Caution! Number of Persons Receiving a Service is larger than Total Persons Receinving any Service")</f>
      </c>
      <c r="I15" s="307">
        <f>IF(E15&lt;=Table16!$E17,"","Caution! Number of Persons Receiving a Service is larger than Total Persons Receinving any Service")</f>
      </c>
      <c r="J15" s="307"/>
    </row>
    <row r="16" spans="1:10" ht="12" customHeight="1" thickBot="1">
      <c r="A16" s="308" t="s">
        <v>114</v>
      </c>
      <c r="B16" s="877"/>
      <c r="C16" s="877"/>
      <c r="D16" s="877"/>
      <c r="E16" s="878"/>
      <c r="F16" s="307">
        <f>IF(B16&lt;=Table16!$E18,"","Caution! Number of Persons Receiving a Service is larger than Total Persons Receinving any Service")</f>
      </c>
      <c r="G16" s="307">
        <f>IF(C16&lt;=Table16!$E18,"","Caution! Number of Persons Receiving a Service is larger than Total Persons Receinving any Service")</f>
      </c>
      <c r="H16" s="307">
        <f>IF(D16&lt;=Table16!$E18,"","Caution! Number of Persons Receiving a Service is larger than Total Persons Receinving any Service")</f>
      </c>
      <c r="I16" s="307">
        <f>IF(E16&lt;=Table16!$E18,"","Caution! Number of Persons Receiving a Service is larger than Total Persons Receinving any Service")</f>
      </c>
      <c r="J16" s="307"/>
    </row>
    <row r="17" spans="1:10" ht="12" customHeight="1" thickBot="1">
      <c r="A17" s="309" t="s">
        <v>501</v>
      </c>
      <c r="B17" s="879">
        <f>SUM(B12:B16)</f>
        <v>0</v>
      </c>
      <c r="C17" s="879">
        <f>SUM(C12:C16)</f>
        <v>0</v>
      </c>
      <c r="D17" s="879">
        <f>SUM(D12:D16)</f>
        <v>0</v>
      </c>
      <c r="E17" s="879">
        <f>SUM(E12:E16)</f>
        <v>0</v>
      </c>
      <c r="F17" s="307">
        <f>IF(B17&lt;=Table16!$E19,"","Caution! Number of Persons Receiving a Service is larger than Total Persons Receinving any Service")</f>
      </c>
      <c r="G17" s="307">
        <f>IF(C17&lt;=Table16!$E19,"","Caution! Number of Persons Receiving a Service is larger than Total Persons Receinving any Service")</f>
      </c>
      <c r="H17" s="307">
        <f>IF(D17&lt;=Table16!$E19,"","Caution! Number of Persons Receiving a Service is larger than Total Persons Receinving any Service")</f>
      </c>
      <c r="I17" s="307">
        <f>IF(E17&lt;=Table16!$E19,"","Caution! Number of Persons Receiving a Service is larger than Total Persons Receinving any Service")</f>
      </c>
      <c r="J17" s="307"/>
    </row>
    <row r="18" spans="1:10" ht="14.25" customHeight="1" thickBot="1">
      <c r="A18" s="618">
        <f>IF(MAX(B18:E18)=0,"","Total by Gender differs from Total by Age")</f>
      </c>
      <c r="B18" s="849">
        <f>IF(B$17-SUM(B20:B22)=0,"",(B$17-SUM(B20:B22)))</f>
      </c>
      <c r="C18" s="849">
        <f>IF(C$17-SUM(C20:C22)=0,"",(C$17-SUM(C20:C22)))</f>
      </c>
      <c r="D18" s="849">
        <f>IF(D$17-SUM(D20:D22)=0,"",(D$17-SUM(D20:D22)))</f>
      </c>
      <c r="E18" s="850">
        <f>IF(E$17-SUM(E20:E22)=0,"",(E$17-SUM(E20:E22)))</f>
      </c>
      <c r="F18" s="307"/>
      <c r="G18" s="307"/>
      <c r="H18" s="307"/>
      <c r="I18" s="307"/>
      <c r="J18" s="307"/>
    </row>
    <row r="19" spans="1:10" ht="12" customHeight="1" thickBot="1">
      <c r="A19" s="310" t="s">
        <v>536</v>
      </c>
      <c r="B19" s="862"/>
      <c r="C19" s="865"/>
      <c r="D19" s="864"/>
      <c r="E19" s="865"/>
      <c r="F19" s="307">
        <f>IF(B19&lt;=Table16!$E$14,"","Caution! Number of Persons Receiving a Service is larger than Total Persons Receinving any Service")</f>
      </c>
      <c r="G19" s="307">
        <f>IF(C19&lt;=Table16!$E$14,"","Caution! Number of Persons Receiving a Service is larger than Total Persons Receinving any Service")</f>
      </c>
      <c r="H19" s="307">
        <f>IF(D19&lt;=Table16!$E$14,"","Caution! Number of Persons Receiving a Service is larger than Total Persons Receinving any Service")</f>
      </c>
      <c r="I19" s="307">
        <f>IF(E19&lt;=Table16!$E$14,"","Caution! Number of Persons Receiving a Service is larger than Total Persons Receinving any Service")</f>
      </c>
      <c r="J19" s="307"/>
    </row>
    <row r="20" spans="1:10" ht="12" customHeight="1">
      <c r="A20" s="306" t="s">
        <v>421</v>
      </c>
      <c r="B20" s="880"/>
      <c r="C20" s="880"/>
      <c r="D20" s="880"/>
      <c r="E20" s="881"/>
      <c r="F20" s="307">
        <f>IF(B20&lt;=Table16!$E22,"","Caution! Number of Persons Receiving a Service is larger than Total Persons Receinving any Service")</f>
      </c>
      <c r="G20" s="307">
        <f>IF(C20&lt;=Table16!$E22,"","Caution! Number of Persons Receiving a Service is larger than Total Persons Receinving any Service")</f>
      </c>
      <c r="H20" s="307">
        <f>IF(D20&lt;=Table16!$E22,"","Caution! Number of Persons Receiving a Service is larger than Total Persons Receinving any Service")</f>
      </c>
      <c r="I20" s="307">
        <f>IF(E20&lt;=Table16!$E22,"","Caution! Number of Persons Receiving a Service is larger than Total Persons Receinving any Service")</f>
      </c>
      <c r="J20" s="307"/>
    </row>
    <row r="21" spans="1:10" ht="12" customHeight="1">
      <c r="A21" s="308" t="s">
        <v>422</v>
      </c>
      <c r="B21" s="877"/>
      <c r="C21" s="875"/>
      <c r="D21" s="875"/>
      <c r="E21" s="876"/>
      <c r="F21" s="307">
        <f>IF(B21&lt;=Table16!$E23,"","Caution! Number of Persons Receiving a Service is larger than Total Persons Receinving any Service")</f>
      </c>
      <c r="G21" s="307">
        <f>IF(C21&lt;=Table16!$E23,"","Caution! Number of Persons Receiving a Service is larger than Total Persons Receinving any Service")</f>
      </c>
      <c r="H21" s="307">
        <f>IF(D21&lt;=Table16!$E23,"","Caution! Number of Persons Receiving a Service is larger than Total Persons Receinving any Service")</f>
      </c>
      <c r="I21" s="307">
        <f>IF(E21&lt;=Table16!$E23,"","Caution! Number of Persons Receiving a Service is larger than Total Persons Receinving any Service")</f>
      </c>
      <c r="J21" s="307"/>
    </row>
    <row r="22" spans="1:10" ht="12" customHeight="1" thickBot="1">
      <c r="A22" s="311" t="s">
        <v>114</v>
      </c>
      <c r="B22" s="882"/>
      <c r="C22" s="882"/>
      <c r="D22" s="882"/>
      <c r="E22" s="883"/>
      <c r="F22" s="307">
        <f>IF(B22&lt;=Table16!$E24,"","Caution! Number of Persons Receiving a Service is larger than Total Persons Receinving any Service")</f>
      </c>
      <c r="G22" s="307">
        <f>IF(C22&lt;=Table16!$E24,"","Caution! Number of Persons Receiving a Service is larger than Total Persons Receinving any Service")</f>
      </c>
      <c r="H22" s="307">
        <f>IF(D22&lt;=Table16!$E24,"","Caution! Number of Persons Receiving a Service is larger than Total Persons Receinving any Service")</f>
      </c>
      <c r="I22" s="307">
        <f>IF(E22&lt;=Table16!$E24,"","Caution! Number of Persons Receiving a Service is larger than Total Persons Receinving any Service")</f>
      </c>
      <c r="J22" s="307"/>
    </row>
    <row r="23" spans="1:10" ht="7.5" customHeight="1" thickBot="1">
      <c r="A23" s="618">
        <f>IF(MAX(B23:E23)=0,"","Total by Race/Ethnicity differs from Total by Age")</f>
      </c>
      <c r="B23" s="849">
        <f>IF(B$17-SUM(B25:B32)=0,"",(B$17-SUM(B25:B32)))</f>
      </c>
      <c r="C23" s="849">
        <f>IF(C$17-SUM(C25:C32)=0,"",(C$17-SUM(C25:C32)))</f>
      </c>
      <c r="D23" s="849">
        <f>IF(D$17-SUM(D25:D32)=0,"",(D$17-SUM(D25:D32)))</f>
      </c>
      <c r="E23" s="850">
        <f>IF(E$17-SUM(E25:E32)=0,"",(E$17-SUM(E25:E32)))</f>
      </c>
      <c r="F23" s="307"/>
      <c r="G23" s="307"/>
      <c r="H23" s="307"/>
      <c r="I23" s="307"/>
      <c r="J23" s="307"/>
    </row>
    <row r="24" spans="1:10" ht="12" customHeight="1" thickBot="1">
      <c r="A24" s="312" t="s">
        <v>23</v>
      </c>
      <c r="B24" s="884"/>
      <c r="C24" s="863"/>
      <c r="D24" s="864"/>
      <c r="E24" s="865"/>
      <c r="F24" s="307"/>
      <c r="G24" s="307"/>
      <c r="H24" s="307"/>
      <c r="I24" s="307"/>
      <c r="J24" s="307"/>
    </row>
    <row r="25" spans="1:10" ht="12" customHeight="1">
      <c r="A25" s="313" t="s">
        <v>24</v>
      </c>
      <c r="B25" s="885"/>
      <c r="C25" s="880"/>
      <c r="D25" s="886"/>
      <c r="E25" s="887"/>
      <c r="F25" s="307">
        <f>IF(B25&lt;=Table16!$E27,"","Caution! Number of Persons Receiving a Service is larger than Total Persons Receinving any Service")</f>
      </c>
      <c r="G25" s="307">
        <f>IF(C25&lt;=Table16!$E27,"","Caution! Number of Persons Receiving a Service is larger than Total Persons Receinving any Service")</f>
      </c>
      <c r="H25" s="307">
        <f>IF(D25&lt;=Table16!$E27,"","Caution! Number of Persons Receiving a Service is larger than Total Persons Receinving any Service")</f>
      </c>
      <c r="I25" s="307">
        <f>IF(E25&lt;=Table16!$E27,"","Caution! Number of Persons Receiving a Service is larger than Total Persons Receinving any Service")</f>
      </c>
      <c r="J25" s="307"/>
    </row>
    <row r="26" spans="1:10" ht="12" customHeight="1">
      <c r="A26" s="306" t="s">
        <v>107</v>
      </c>
      <c r="B26" s="877"/>
      <c r="C26" s="875"/>
      <c r="D26" s="888"/>
      <c r="E26" s="889"/>
      <c r="F26" s="307">
        <f>IF(B26&lt;=Table16!$E28,"","Caution! Number of Persons Receiving a Service is larger than Total Persons Receinving any Service")</f>
      </c>
      <c r="G26" s="307">
        <f>IF(C26&lt;=Table16!$E28,"","Caution! Number of Persons Receiving a Service is larger than Total Persons Receinving any Service")</f>
      </c>
      <c r="H26" s="307">
        <f>IF(D26&lt;=Table16!$E28,"","Caution! Number of Persons Receiving a Service is larger than Total Persons Receinving any Service")</f>
      </c>
      <c r="I26" s="307">
        <f>IF(E26&lt;=Table16!$E28,"","Caution! Number of Persons Receiving a Service is larger than Total Persons Receinving any Service")</f>
      </c>
      <c r="J26" s="307"/>
    </row>
    <row r="27" spans="1:10" ht="12" customHeight="1">
      <c r="A27" s="313" t="s">
        <v>503</v>
      </c>
      <c r="B27" s="877"/>
      <c r="C27" s="875"/>
      <c r="D27" s="888"/>
      <c r="E27" s="889"/>
      <c r="F27" s="307">
        <f>IF(B27&lt;=Table16!$E29,"","Caution! Number of Persons Receiving a Service is larger than Total Persons Receinving any Service")</f>
      </c>
      <c r="G27" s="307">
        <f>IF(C27&lt;=Table16!$E29,"","Caution! Number of Persons Receiving a Service is larger than Total Persons Receinving any Service")</f>
      </c>
      <c r="H27" s="307">
        <f>IF(D27&lt;=Table16!$E29,"","Caution! Number of Persons Receiving a Service is larger than Total Persons Receinving any Service")</f>
      </c>
      <c r="I27" s="307">
        <f>IF(E27&lt;=Table16!$E29,"","Caution! Number of Persons Receiving a Service is larger than Total Persons Receinving any Service")</f>
      </c>
      <c r="J27" s="307"/>
    </row>
    <row r="28" spans="1:10" ht="12" customHeight="1">
      <c r="A28" s="306" t="s">
        <v>504</v>
      </c>
      <c r="B28" s="877"/>
      <c r="C28" s="875"/>
      <c r="D28" s="888"/>
      <c r="E28" s="889"/>
      <c r="F28" s="307">
        <f>IF(B28&lt;=Table16!$E30,"","Caution! Number of Persons Receiving a Service is larger than Total Persons Receinving any Service")</f>
      </c>
      <c r="G28" s="307">
        <f>IF(C28&lt;=Table16!$E30,"","Caution! Number of Persons Receiving a Service is larger than Total Persons Receinving any Service")</f>
      </c>
      <c r="H28" s="307">
        <f>IF(D28&lt;=Table16!$E30,"","Caution! Number of Persons Receiving a Service is larger than Total Persons Receinving any Service")</f>
      </c>
      <c r="I28" s="307">
        <f>IF(E28&lt;=Table16!$E30,"","Caution! Number of Persons Receiving a Service is larger than Total Persons Receinving any Service")</f>
      </c>
      <c r="J28" s="307"/>
    </row>
    <row r="29" spans="1:10" ht="12" customHeight="1">
      <c r="A29" s="306" t="s">
        <v>110</v>
      </c>
      <c r="B29" s="877"/>
      <c r="C29" s="875"/>
      <c r="D29" s="888"/>
      <c r="E29" s="889"/>
      <c r="F29" s="307">
        <f>IF(B29&lt;=Table16!$E31,"","Caution! Number of Persons Receiving a Service is larger than Total Persons Receinving any Service")</f>
      </c>
      <c r="G29" s="307">
        <f>IF(C29&lt;=Table16!$E31,"","Caution! Number of Persons Receiving a Service is larger than Total Persons Receinving any Service")</f>
      </c>
      <c r="H29" s="307">
        <f>IF(D29&lt;=Table16!$E31,"","Caution! Number of Persons Receiving a Service is larger than Total Persons Receinving any Service")</f>
      </c>
      <c r="I29" s="307">
        <f>IF(E29&lt;=Table16!$E31,"","Caution! Number of Persons Receiving a Service is larger than Total Persons Receinving any Service")</f>
      </c>
      <c r="J29" s="307"/>
    </row>
    <row r="30" spans="1:10" ht="12" customHeight="1">
      <c r="A30" s="306" t="s">
        <v>7</v>
      </c>
      <c r="B30" s="877"/>
      <c r="C30" s="875"/>
      <c r="D30" s="888"/>
      <c r="E30" s="889"/>
      <c r="F30" s="307">
        <f>IF(B30&lt;=Table16!$E32,"","Caution! Number of Persons Receiving a Service is larger than Total Persons Receinving any Service")</f>
      </c>
      <c r="G30" s="307">
        <f>IF(C30&lt;=Table16!$E32,"","Caution! Number of Persons Receiving a Service is larger than Total Persons Receinving any Service")</f>
      </c>
      <c r="H30" s="307">
        <f>IF(D30&lt;=Table16!$E32,"","Caution! Number of Persons Receiving a Service is larger than Total Persons Receinving any Service")</f>
      </c>
      <c r="I30" s="307">
        <f>IF(E30&lt;=Table16!$E32,"","Caution! Number of Persons Receiving a Service is larger than Total Persons Receinving any Service")</f>
      </c>
      <c r="J30" s="307"/>
    </row>
    <row r="31" spans="1:10" ht="12" customHeight="1">
      <c r="A31" s="306" t="s">
        <v>8</v>
      </c>
      <c r="B31" s="877"/>
      <c r="C31" s="875"/>
      <c r="D31" s="888"/>
      <c r="E31" s="889"/>
      <c r="F31" s="307">
        <f>IF(B31&lt;=Table16!$E33,"","Caution! Number of Persons Receiving a Service is larger than Total Persons Receinving any Service")</f>
      </c>
      <c r="G31" s="307">
        <f>IF(C31&lt;=Table16!$E33,"","Caution! Number of Persons Receiving a Service is larger than Total Persons Receinving any Service")</f>
      </c>
      <c r="H31" s="307">
        <f>IF(D31&lt;=Table16!$E33,"","Caution! Number of Persons Receiving a Service is larger than Total Persons Receinving any Service")</f>
      </c>
      <c r="I31" s="307">
        <f>IF(E31&lt;=Table16!$E33,"","Caution! Number of Persons Receiving a Service is larger than Total Persons Receinving any Service")</f>
      </c>
      <c r="J31" s="307"/>
    </row>
    <row r="32" spans="1:16" s="166" customFormat="1" ht="12" customHeight="1" thickBot="1">
      <c r="A32" s="314" t="s">
        <v>25</v>
      </c>
      <c r="B32" s="882"/>
      <c r="C32" s="882"/>
      <c r="D32" s="890"/>
      <c r="E32" s="891"/>
      <c r="F32" s="307">
        <f>IF(B32&lt;=Table16!$E34,"","Caution! Number of Persons Receiving a Service is larger than Total Persons Receinving any Service")</f>
      </c>
      <c r="G32" s="307">
        <f>IF(C32&lt;=Table16!$E34,"","Caution! Number of Persons Receiving a Service is larger than Total Persons Receinving any Service")</f>
      </c>
      <c r="H32" s="307">
        <f>IF(D32&lt;=Table16!$E34,"","Caution! Number of Persons Receiving a Service is larger than Total Persons Receinving any Service")</f>
      </c>
      <c r="I32" s="307">
        <f>IF(E32&lt;=Table16!$E34,"","Caution! Number of Persons Receiving a Service is larger than Total Persons Receinving any Service")</f>
      </c>
      <c r="J32" s="307"/>
      <c r="K32" s="234"/>
      <c r="L32" s="234"/>
      <c r="M32" s="234"/>
      <c r="N32" s="234"/>
      <c r="O32" s="234"/>
      <c r="P32" s="234"/>
    </row>
    <row r="33" spans="1:16" s="166" customFormat="1" ht="7.5" customHeight="1" thickBot="1">
      <c r="A33" s="618">
        <f>IF(MAX(B33:E33)=0,"","Total by Hispanic/Latino Origin differs from Total by Age")</f>
      </c>
      <c r="B33" s="823">
        <f>IF(B$17-SUM(B35:B37)=0,"",(B$17-SUM(B35:B37)))</f>
      </c>
      <c r="C33" s="823">
        <f>IF(C$17-SUM(C35:C37)=0,"",(C$17-SUM(C35:C37)))</f>
      </c>
      <c r="D33" s="823">
        <f>IF(D$17-SUM(D35:D37)=0,"",(D$17-SUM(D35:D37)))</f>
      </c>
      <c r="E33" s="892">
        <f>IF(E$17-SUM(E35:E37)=0,"",(E$17-SUM(E35:E37)))</f>
      </c>
      <c r="F33" s="307"/>
      <c r="G33" s="307"/>
      <c r="H33" s="307"/>
      <c r="I33" s="307"/>
      <c r="J33" s="307"/>
      <c r="K33" s="234"/>
      <c r="L33" s="234"/>
      <c r="M33" s="234"/>
      <c r="N33" s="234"/>
      <c r="O33" s="234"/>
      <c r="P33" s="234"/>
    </row>
    <row r="34" spans="1:16" s="166" customFormat="1" ht="12" customHeight="1" thickBot="1">
      <c r="A34" s="473" t="s">
        <v>9</v>
      </c>
      <c r="B34" s="864"/>
      <c r="C34" s="893"/>
      <c r="D34" s="893"/>
      <c r="E34" s="865"/>
      <c r="F34" s="307"/>
      <c r="G34" s="307"/>
      <c r="H34" s="307"/>
      <c r="I34" s="307"/>
      <c r="J34" s="307"/>
      <c r="K34" s="234"/>
      <c r="L34" s="234"/>
      <c r="M34" s="234"/>
      <c r="N34" s="234"/>
      <c r="O34" s="234"/>
      <c r="P34" s="234"/>
    </row>
    <row r="35" spans="1:16" s="166" customFormat="1" ht="12" customHeight="1">
      <c r="A35" s="315" t="s">
        <v>9</v>
      </c>
      <c r="B35" s="894"/>
      <c r="C35" s="895"/>
      <c r="D35" s="895"/>
      <c r="E35" s="896"/>
      <c r="F35" s="307">
        <f>IF(B35&lt;=Table16!$E37,"","Caution! Number of Persons Receiving a Service is larger than Total Persons Receinving any Service")</f>
      </c>
      <c r="G35" s="307">
        <f>IF(C35&lt;=Table16!$E37,"","Caution! Number of Persons Receiving a Service is larger than Total Persons Receinving any Service")</f>
      </c>
      <c r="H35" s="307">
        <f>IF(D35&lt;=Table16!$E37,"","Caution! Number of Persons Receiving a Service is larger than Total Persons Receinving any Service")</f>
      </c>
      <c r="I35" s="307">
        <f>IF(E35&lt;=Table16!$E37,"","Caution! Number of Persons Receiving a Service is larger than Total Persons Receinving any Service")</f>
      </c>
      <c r="J35" s="307"/>
      <c r="K35" s="234"/>
      <c r="L35" s="234"/>
      <c r="M35" s="234"/>
      <c r="N35" s="234"/>
      <c r="O35" s="234"/>
      <c r="P35" s="234"/>
    </row>
    <row r="36" spans="1:16" s="166" customFormat="1" ht="12" customHeight="1">
      <c r="A36" s="315" t="s">
        <v>10</v>
      </c>
      <c r="B36" s="897"/>
      <c r="C36" s="898"/>
      <c r="D36" s="898"/>
      <c r="E36" s="899"/>
      <c r="F36" s="307">
        <f>IF(B36&lt;=Table16!$E38,"","Caution! Number of Persons Receiving a Service is larger than Total Persons Receinving any Service")</f>
      </c>
      <c r="G36" s="307">
        <f>IF(C36&lt;=Table16!$E38,"","Caution! Number of Persons Receiving a Service is larger than Total Persons Receinving any Service")</f>
      </c>
      <c r="H36" s="307">
        <f>IF(D36&lt;=Table16!$E38,"","Caution! Number of Persons Receiving a Service is larger than Total Persons Receinving any Service")</f>
      </c>
      <c r="I36" s="307">
        <f>IF(E36&lt;=Table16!$E38,"","Caution! Number of Persons Receiving a Service is larger than Total Persons Receinving any Service")</f>
      </c>
      <c r="J36" s="307"/>
      <c r="K36" s="234"/>
      <c r="L36" s="234"/>
      <c r="M36" s="234"/>
      <c r="N36" s="234"/>
      <c r="O36" s="234"/>
      <c r="P36" s="234"/>
    </row>
    <row r="37" spans="1:16" s="166" customFormat="1" ht="12" customHeight="1" thickBot="1">
      <c r="A37" s="619" t="s">
        <v>26</v>
      </c>
      <c r="B37" s="900"/>
      <c r="C37" s="901"/>
      <c r="D37" s="901"/>
      <c r="E37" s="902"/>
      <c r="F37" s="307">
        <f>IF(B37&lt;=Table16!$E39,"","Caution! Number of Persons Receiving a Service is larger than Total Persons Receinving any Service")</f>
      </c>
      <c r="G37" s="307">
        <f>IF(C37&lt;=Table16!$E39,"","Caution! Number of Persons Receiving a Service is larger than Total Persons Receinving any Service")</f>
      </c>
      <c r="H37" s="307">
        <f>IF(D37&lt;=Table16!$E39,"","Caution! Number of Persons Receiving a Service is larger than Total Persons Receinving any Service")</f>
      </c>
      <c r="I37" s="307">
        <f>IF(E37&lt;=Table16!$E39,"","Caution! Number of Persons Receiving a Service is larger than Total Persons Receinving any Service")</f>
      </c>
      <c r="J37" s="307"/>
      <c r="K37" s="234"/>
      <c r="L37" s="234"/>
      <c r="M37" s="234"/>
      <c r="N37" s="234"/>
      <c r="O37" s="234"/>
      <c r="P37" s="234"/>
    </row>
    <row r="38" spans="1:16" s="166" customFormat="1" ht="7.5" customHeight="1" thickBot="1">
      <c r="A38" s="316"/>
      <c r="B38" s="286"/>
      <c r="C38" s="286"/>
      <c r="D38" s="286"/>
      <c r="E38" s="394"/>
      <c r="F38" s="234"/>
      <c r="G38" s="234"/>
      <c r="H38" s="234"/>
      <c r="I38" s="234"/>
      <c r="J38" s="234"/>
      <c r="K38" s="234"/>
      <c r="L38" s="234"/>
      <c r="M38" s="234"/>
      <c r="N38" s="234"/>
      <c r="O38" s="234"/>
      <c r="P38" s="234"/>
    </row>
    <row r="39" spans="1:20" s="166" customFormat="1" ht="12.75" customHeight="1">
      <c r="A39" s="317" t="s">
        <v>11</v>
      </c>
      <c r="B39" s="400" t="s">
        <v>729</v>
      </c>
      <c r="C39" s="318" t="s">
        <v>728</v>
      </c>
      <c r="D39" s="318" t="s">
        <v>727</v>
      </c>
      <c r="E39" s="511" t="s">
        <v>726</v>
      </c>
      <c r="F39" s="234"/>
      <c r="G39" s="234"/>
      <c r="H39" s="234"/>
      <c r="I39" s="234"/>
      <c r="J39" s="234"/>
      <c r="K39" s="234"/>
      <c r="L39" s="234"/>
      <c r="M39" s="234"/>
      <c r="N39" s="234"/>
      <c r="O39" s="234"/>
      <c r="P39" s="234"/>
      <c r="S39" s="234"/>
      <c r="T39" s="234"/>
    </row>
    <row r="40" spans="1:20" s="166" customFormat="1" ht="11.25" customHeight="1">
      <c r="A40" s="319" t="s">
        <v>12</v>
      </c>
      <c r="B40" s="320"/>
      <c r="C40" s="320"/>
      <c r="D40" s="320"/>
      <c r="E40" s="396"/>
      <c r="F40" s="234"/>
      <c r="G40" s="234"/>
      <c r="H40" s="234"/>
      <c r="I40" s="234"/>
      <c r="J40" s="234"/>
      <c r="K40" s="234"/>
      <c r="L40" s="234"/>
      <c r="M40" s="290">
        <v>0</v>
      </c>
      <c r="N40" s="290"/>
      <c r="O40" s="290">
        <v>0</v>
      </c>
      <c r="P40" s="290"/>
      <c r="Q40" s="290">
        <v>0</v>
      </c>
      <c r="R40" s="290"/>
      <c r="S40" s="291">
        <v>0</v>
      </c>
      <c r="T40" s="291"/>
    </row>
    <row r="41" spans="1:18" s="166" customFormat="1" ht="9.75" customHeight="1">
      <c r="A41" s="321"/>
      <c r="B41" s="320"/>
      <c r="C41" s="322"/>
      <c r="D41" s="323"/>
      <c r="E41" s="397"/>
      <c r="F41" s="234"/>
      <c r="G41" s="234"/>
      <c r="H41" s="234"/>
      <c r="I41" s="234"/>
      <c r="J41" s="234"/>
      <c r="K41" s="234"/>
      <c r="L41" s="234"/>
      <c r="M41" s="234"/>
      <c r="N41" s="234"/>
      <c r="O41" s="234"/>
      <c r="P41" s="234"/>
      <c r="Q41" s="234"/>
      <c r="R41" s="234"/>
    </row>
    <row r="42" spans="1:18" s="166" customFormat="1" ht="12" customHeight="1" thickBot="1">
      <c r="A42" s="324" t="s">
        <v>13</v>
      </c>
      <c r="B42" s="322"/>
      <c r="C42" s="609"/>
      <c r="D42" s="323"/>
      <c r="E42" s="397"/>
      <c r="F42" s="234"/>
      <c r="G42" s="234"/>
      <c r="H42" s="234"/>
      <c r="I42" s="234"/>
      <c r="J42" s="234"/>
      <c r="K42" s="234"/>
      <c r="L42" s="234"/>
      <c r="M42" s="234"/>
      <c r="N42" s="234"/>
      <c r="O42" s="234"/>
      <c r="P42" s="234"/>
      <c r="Q42" s="234"/>
      <c r="R42" s="234"/>
    </row>
    <row r="43" spans="1:18" s="166" customFormat="1" ht="12" customHeight="1">
      <c r="A43" s="325" t="s">
        <v>14</v>
      </c>
      <c r="B43" s="326"/>
      <c r="C43" s="608"/>
      <c r="D43" s="326"/>
      <c r="E43" s="569"/>
      <c r="F43" s="234"/>
      <c r="G43" s="234"/>
      <c r="H43" s="234"/>
      <c r="I43" s="234"/>
      <c r="J43" s="234"/>
      <c r="K43" s="234"/>
      <c r="L43" s="234"/>
      <c r="M43" s="234"/>
      <c r="N43" s="234"/>
      <c r="O43" s="234"/>
      <c r="P43" s="234"/>
      <c r="Q43" s="234"/>
      <c r="R43" s="234"/>
    </row>
    <row r="44" spans="1:18" s="166" customFormat="1" ht="12" customHeight="1">
      <c r="A44" s="325" t="s">
        <v>15</v>
      </c>
      <c r="B44" s="326"/>
      <c r="C44" s="326"/>
      <c r="D44" s="326"/>
      <c r="E44" s="564"/>
      <c r="F44" s="234"/>
      <c r="G44" s="234"/>
      <c r="H44" s="234"/>
      <c r="I44" s="234"/>
      <c r="J44" s="234"/>
      <c r="K44" s="234"/>
      <c r="L44" s="234"/>
      <c r="M44" s="234"/>
      <c r="N44" s="234"/>
      <c r="O44" s="234"/>
      <c r="P44" s="234"/>
      <c r="Q44" s="234"/>
      <c r="R44" s="234"/>
    </row>
    <row r="45" spans="1:18" s="166" customFormat="1" ht="12" customHeight="1" thickBot="1">
      <c r="A45" s="327" t="s">
        <v>16</v>
      </c>
      <c r="B45" s="399"/>
      <c r="C45" s="399"/>
      <c r="D45" s="399"/>
      <c r="E45" s="565"/>
      <c r="F45" s="234"/>
      <c r="G45" s="234"/>
      <c r="H45" s="234"/>
      <c r="I45" s="234"/>
      <c r="J45" s="234"/>
      <c r="K45" s="234"/>
      <c r="L45" s="234"/>
      <c r="M45" s="234"/>
      <c r="N45" s="234"/>
      <c r="O45" s="234"/>
      <c r="P45" s="234"/>
      <c r="Q45" s="234"/>
      <c r="R45" s="234"/>
    </row>
    <row r="46" spans="1:18" s="166" customFormat="1" ht="12" customHeight="1">
      <c r="A46" s="398"/>
      <c r="B46" s="400" t="s">
        <v>566</v>
      </c>
      <c r="C46" s="318" t="s">
        <v>27</v>
      </c>
      <c r="D46" s="318" t="s">
        <v>28</v>
      </c>
      <c r="E46" s="395" t="s">
        <v>29</v>
      </c>
      <c r="F46" s="234"/>
      <c r="G46" s="234"/>
      <c r="H46" s="234"/>
      <c r="I46" s="234"/>
      <c r="J46" s="234"/>
      <c r="K46" s="234"/>
      <c r="L46" s="234"/>
      <c r="M46" s="234"/>
      <c r="N46" s="234"/>
      <c r="O46" s="234"/>
      <c r="P46" s="234"/>
      <c r="Q46" s="234"/>
      <c r="R46" s="234"/>
    </row>
    <row r="47" spans="1:19" s="166" customFormat="1" ht="24.75" customHeight="1" thickBot="1">
      <c r="A47" s="620" t="s">
        <v>564</v>
      </c>
      <c r="B47" s="326"/>
      <c r="C47" s="326"/>
      <c r="D47" s="326"/>
      <c r="E47" s="611"/>
      <c r="F47" s="234"/>
      <c r="G47" s="234"/>
      <c r="H47" s="234"/>
      <c r="I47" s="234"/>
      <c r="J47" s="234"/>
      <c r="K47" s="234"/>
      <c r="L47" s="234"/>
      <c r="M47" s="234">
        <v>0</v>
      </c>
      <c r="N47" s="234"/>
      <c r="O47" s="234">
        <v>0</v>
      </c>
      <c r="P47" s="234"/>
      <c r="Q47" s="234">
        <v>0</v>
      </c>
      <c r="R47" s="234"/>
      <c r="S47" s="166">
        <v>0</v>
      </c>
    </row>
    <row r="48" spans="1:19" s="166" customFormat="1" ht="25.5" customHeight="1" thickBot="1">
      <c r="A48" s="621" t="s">
        <v>565</v>
      </c>
      <c r="B48" s="326"/>
      <c r="C48" s="326"/>
      <c r="D48" s="326"/>
      <c r="E48" s="612"/>
      <c r="F48" s="610"/>
      <c r="G48" s="234"/>
      <c r="H48" s="234"/>
      <c r="I48" s="234"/>
      <c r="J48" s="234"/>
      <c r="K48" s="234"/>
      <c r="L48" s="234"/>
      <c r="M48" s="234">
        <v>0</v>
      </c>
      <c r="N48" s="234"/>
      <c r="O48" s="234">
        <v>0</v>
      </c>
      <c r="P48" s="234"/>
      <c r="Q48" s="234">
        <v>0</v>
      </c>
      <c r="R48" s="234"/>
      <c r="S48" s="166">
        <v>0</v>
      </c>
    </row>
    <row r="49" spans="2:15" ht="12.75">
      <c r="B49" s="329" t="s">
        <v>17</v>
      </c>
      <c r="C49" s="292"/>
      <c r="D49" s="328"/>
      <c r="E49" s="166"/>
      <c r="F49" s="166"/>
      <c r="G49" s="166"/>
      <c r="H49" s="166"/>
      <c r="I49" s="166"/>
      <c r="J49" s="166"/>
      <c r="K49" s="166"/>
      <c r="L49" s="166"/>
      <c r="M49" s="291">
        <v>0</v>
      </c>
      <c r="N49" s="291"/>
      <c r="O49" s="166"/>
    </row>
    <row r="50" spans="1:15" ht="6" customHeight="1">
      <c r="A50" s="329"/>
      <c r="B50" s="293"/>
      <c r="C50" s="292"/>
      <c r="D50" s="292"/>
      <c r="E50" s="166"/>
      <c r="G50" s="166"/>
      <c r="H50" s="166"/>
      <c r="I50" s="166"/>
      <c r="J50" s="166"/>
      <c r="K50" s="166"/>
      <c r="L50" s="166"/>
      <c r="M50" s="166"/>
      <c r="N50" s="166"/>
      <c r="O50" s="166"/>
    </row>
    <row r="51" spans="1:15" ht="22.5" customHeight="1">
      <c r="A51" s="658" t="s">
        <v>613</v>
      </c>
      <c r="B51" s="1392"/>
      <c r="C51" s="1392"/>
      <c r="D51" s="1392"/>
      <c r="E51" s="1392"/>
      <c r="F51" s="166"/>
      <c r="G51" s="166"/>
      <c r="H51" s="166"/>
      <c r="I51" s="166"/>
      <c r="J51" s="166"/>
      <c r="K51" s="166"/>
      <c r="L51" s="166"/>
      <c r="M51" s="166"/>
      <c r="N51" s="166"/>
      <c r="O51" s="166"/>
    </row>
    <row r="52" spans="1:15" ht="22.5" customHeight="1">
      <c r="A52" s="658" t="s">
        <v>619</v>
      </c>
      <c r="B52" s="1392"/>
      <c r="C52" s="1392"/>
      <c r="D52" s="1392"/>
      <c r="E52" s="1392"/>
      <c r="F52" s="166"/>
      <c r="G52" s="166"/>
      <c r="H52" s="166"/>
      <c r="I52" s="166"/>
      <c r="J52" s="166"/>
      <c r="K52" s="166"/>
      <c r="L52" s="166"/>
      <c r="M52" s="166"/>
      <c r="N52" s="166"/>
      <c r="O52" s="166"/>
    </row>
    <row r="53" spans="1:15" ht="22.5" customHeight="1">
      <c r="A53" s="658" t="s">
        <v>620</v>
      </c>
      <c r="B53" s="1392"/>
      <c r="C53" s="1392"/>
      <c r="D53" s="1392"/>
      <c r="E53" s="1392"/>
      <c r="F53" s="166"/>
      <c r="G53" s="166"/>
      <c r="H53" s="166"/>
      <c r="I53" s="166"/>
      <c r="J53" s="166"/>
      <c r="K53" s="166"/>
      <c r="L53" s="166"/>
      <c r="M53" s="166"/>
      <c r="N53" s="166"/>
      <c r="O53" s="166"/>
    </row>
    <row r="54" spans="1:15" ht="22.5" customHeight="1">
      <c r="A54" s="658" t="s">
        <v>651</v>
      </c>
      <c r="B54" s="1392"/>
      <c r="C54" s="1392"/>
      <c r="D54" s="1392"/>
      <c r="E54" s="1392"/>
      <c r="F54" s="166"/>
      <c r="G54" s="166"/>
      <c r="H54" s="166"/>
      <c r="I54" s="166"/>
      <c r="J54" s="166"/>
      <c r="K54" s="166"/>
      <c r="L54" s="166"/>
      <c r="M54" s="166"/>
      <c r="N54" s="166"/>
      <c r="O54" s="166"/>
    </row>
    <row r="55" spans="1:15" ht="22.5" customHeight="1">
      <c r="A55" s="658" t="s">
        <v>621</v>
      </c>
      <c r="B55" s="1392"/>
      <c r="C55" s="1392"/>
      <c r="D55" s="1392"/>
      <c r="E55" s="1392"/>
      <c r="F55" s="166"/>
      <c r="G55" s="166"/>
      <c r="H55" s="166"/>
      <c r="I55" s="166"/>
      <c r="J55" s="166"/>
      <c r="K55" s="166"/>
      <c r="L55" s="166"/>
      <c r="M55" s="166"/>
      <c r="N55" s="166"/>
      <c r="O55" s="166"/>
    </row>
    <row r="56" spans="1:15" ht="6" customHeight="1">
      <c r="A56" s="166"/>
      <c r="B56" s="166"/>
      <c r="C56" s="166"/>
      <c r="D56" s="166"/>
      <c r="E56" s="166"/>
      <c r="F56" s="166"/>
      <c r="G56" s="166"/>
      <c r="H56" s="166"/>
      <c r="I56" s="166"/>
      <c r="J56" s="166"/>
      <c r="K56" s="166"/>
      <c r="L56" s="166"/>
      <c r="M56" s="166"/>
      <c r="N56" s="166"/>
      <c r="O56" s="166"/>
    </row>
    <row r="57" spans="1:15" ht="12.75">
      <c r="A57" s="294" t="s">
        <v>410</v>
      </c>
      <c r="B57" s="166"/>
      <c r="C57" s="166"/>
      <c r="D57" s="166"/>
      <c r="E57" s="166"/>
      <c r="F57" s="166"/>
      <c r="G57" s="166"/>
      <c r="H57" s="166"/>
      <c r="I57" s="166"/>
      <c r="J57" s="166"/>
      <c r="K57" s="166"/>
      <c r="L57" s="166"/>
      <c r="M57" s="166"/>
      <c r="N57" s="166"/>
      <c r="O57" s="166"/>
    </row>
  </sheetData>
  <sheetProtection/>
  <protectedRanges>
    <protectedRange sqref="B40:E42 B47:E48" name="Range7"/>
    <protectedRange sqref="M37:T37" name="Range6"/>
    <protectedRange sqref="B33:E34" name="Range5"/>
    <protectedRange sqref="B23:E24" name="Range4"/>
    <protectedRange sqref="B17:E19" name="Range3"/>
    <protectedRange sqref="B9:E11" name="Range2"/>
    <protectedRange sqref="B4:E5" name="Range1"/>
    <protectedRange sqref="B12:E13" name="Range2_1"/>
    <protectedRange sqref="B22:E22" name="Range4_1"/>
    <protectedRange sqref="B32:E32" name="Range5_1"/>
    <protectedRange sqref="B25:E29" name="Range4_2"/>
  </protectedRanges>
  <mergeCells count="10">
    <mergeCell ref="B52:E52"/>
    <mergeCell ref="B53:E53"/>
    <mergeCell ref="B54:E54"/>
    <mergeCell ref="B55:E55"/>
    <mergeCell ref="A1:E1"/>
    <mergeCell ref="B8:E8"/>
    <mergeCell ref="A9:A10"/>
    <mergeCell ref="B9:E9"/>
    <mergeCell ref="B51:E51"/>
    <mergeCell ref="A2:E2"/>
  </mergeCells>
  <conditionalFormatting sqref="B37 E37">
    <cfRule type="expression" priority="1" dxfId="42" stopIfTrue="1">
      <formula>B30&gt;0</formula>
    </cfRule>
  </conditionalFormatting>
  <dataValidations count="6">
    <dataValidation allowBlank="1" showErrorMessage="1" promptTitle="CAUTION" prompt="Enter data in this cell only if you are NOT Entering data into Hispanic Race Category." sqref="B35:E37"/>
    <dataValidation type="textLength" operator="lessThanOrEqual" allowBlank="1" showErrorMessage="1" promptTitle="Footnote is too long!" prompt="Footnotes cannot be longer than 255 characters, please enter additional footnotes as a &quot;General Footnote&quot; on a separate page." errorTitle="Footnote is too long!" error="The note you are trying to enter is too long for this field (greater than 255 characters). Please use the General Comments sheet for this note!" sqref="B51:E55">
      <formula1>255</formula1>
    </dataValidation>
    <dataValidation type="textLength" operator="equal" showErrorMessage="1" promptTitle="Enter a 2 character state name." prompt="Please enter a two character state abbreviation only." errorTitle="Invalis state name entered." error="Please enter the two character state abbreviation only." sqref="B8:E8">
      <formula1>2</formula1>
    </dataValidation>
    <dataValidation type="custom" allowBlank="1" showErrorMessage="1" promptTitle="CAUTION" prompt="This is an automatically calculated Total based on the sums from the Age categories for Adults Receiving Medication Management." errorTitle="CAUTION!" error="This is an automatically calculated Total based on the sums from the Age categories for Adults Receiving Medication Management." sqref="E17">
      <formula1>"None"</formula1>
    </dataValidation>
    <dataValidation type="custom" allowBlank="1" showErrorMessage="1" promptTitle="CAUTION" prompt="This is an automatically calculated Total based on the sums from the Age categories for Adults Receiving Illness Self Management." errorTitle="CAUTION!" error="This is an automatically calculated Total based on the sums from the Age categories for Adults Receiving Illness Self Management." sqref="D17">
      <formula1>"None"</formula1>
    </dataValidation>
    <dataValidation type="custom" allowBlank="1" showErrorMessage="1" promptTitle="CAUTION" prompt="This is an automatically calculated Total based on the sums from the Age categories for Adults Receiving Integrated Treatment for Co-occuring Disorders." errorTitle="CAUTION!" error="This is an automatically calculated Total based on the sums from the Age categories for Adults Receiving Integrated Treatment for Co-occuring Disorders." sqref="B17:C17">
      <formula1>"None"</formula1>
    </dataValidation>
  </dataValidations>
  <printOptions/>
  <pageMargins left="0.5" right="0.5" top="0.5" bottom="0.5" header="0" footer="0"/>
  <pageSetup fitToHeight="1" fitToWidth="1" horizontalDpi="600" verticalDpi="600" orientation="portrait" scale="89" r:id="rId2"/>
  <headerFooter alignWithMargins="0">
    <oddFooter>&amp;LFY 2017 Uniform Reporting System (URS) Table 17&amp;RPage &amp;P</oddFooter>
  </headerFooter>
  <legacyDrawing r:id="rId1"/>
</worksheet>
</file>

<file path=xl/worksheets/sheet27.xml><?xml version="1.0" encoding="utf-8"?>
<worksheet xmlns="http://schemas.openxmlformats.org/spreadsheetml/2006/main" xmlns:r="http://schemas.openxmlformats.org/officeDocument/2006/relationships">
  <sheetPr codeName="Sheet27"/>
  <dimension ref="A1:Z104"/>
  <sheetViews>
    <sheetView zoomScalePageLayoutView="0" workbookViewId="0" topLeftCell="A1">
      <selection activeCell="A1" sqref="A1"/>
    </sheetView>
  </sheetViews>
  <sheetFormatPr defaultColWidth="9.140625" defaultRowHeight="12.75"/>
  <cols>
    <col min="1" max="1" width="31.57421875" style="176" customWidth="1"/>
    <col min="2" max="2" width="8.140625" style="176" customWidth="1"/>
    <col min="3" max="3" width="7.8515625" style="169" customWidth="1"/>
    <col min="4" max="4" width="8.28125" style="169" customWidth="1"/>
    <col min="5" max="5" width="7.57421875" style="169" customWidth="1"/>
    <col min="6" max="6" width="7.7109375" style="169" customWidth="1"/>
    <col min="7" max="7" width="8.421875" style="169" customWidth="1"/>
    <col min="8" max="8" width="9.8515625" style="169" customWidth="1"/>
    <col min="9" max="10" width="9.28125" style="181" customWidth="1"/>
    <col min="11" max="11" width="9.421875" style="169" customWidth="1"/>
    <col min="12" max="13" width="9.00390625" style="169" customWidth="1"/>
    <col min="14" max="14" width="9.421875" style="169" customWidth="1"/>
    <col min="15" max="15" width="7.140625" style="169" customWidth="1"/>
    <col min="16" max="16" width="7.8515625" style="169" customWidth="1"/>
    <col min="17" max="18" width="8.28125" style="169" customWidth="1"/>
    <col min="19" max="19" width="9.140625" style="169" customWidth="1"/>
    <col min="20" max="20" width="12.421875" style="169" customWidth="1"/>
    <col min="21" max="22" width="12.28125" style="169" customWidth="1"/>
    <col min="23" max="16384" width="9.140625" style="169" customWidth="1"/>
  </cols>
  <sheetData>
    <row r="1" spans="1:10" s="165" customFormat="1" ht="14.25">
      <c r="A1" s="164" t="s">
        <v>717</v>
      </c>
      <c r="B1" s="164"/>
      <c r="I1" s="183"/>
      <c r="J1" s="183"/>
    </row>
    <row r="2" spans="1:10" s="165" customFormat="1" ht="14.25">
      <c r="A2" s="797"/>
      <c r="B2" s="164"/>
      <c r="I2" s="183"/>
      <c r="J2" s="183"/>
    </row>
    <row r="3" spans="1:10" s="166" customFormat="1" ht="18" customHeight="1">
      <c r="A3" s="167" t="s">
        <v>436</v>
      </c>
      <c r="I3" s="184"/>
      <c r="J3" s="184"/>
    </row>
    <row r="4" spans="1:19" s="165" customFormat="1" ht="14.25">
      <c r="A4" s="1428" t="s">
        <v>79</v>
      </c>
      <c r="B4" s="1428"/>
      <c r="C4" s="1428"/>
      <c r="D4" s="1428"/>
      <c r="E4" s="1428"/>
      <c r="F4" s="1428"/>
      <c r="G4" s="1428"/>
      <c r="H4" s="1428"/>
      <c r="I4" s="1428"/>
      <c r="J4" s="1428"/>
      <c r="K4" s="1428"/>
      <c r="L4" s="1428"/>
      <c r="M4" s="1428"/>
      <c r="N4" s="1429"/>
      <c r="O4" s="1429"/>
      <c r="P4" s="1429"/>
      <c r="Q4" s="1429"/>
      <c r="R4" s="1429"/>
      <c r="S4" s="1429"/>
    </row>
    <row r="5" spans="1:19" s="165" customFormat="1" ht="27.75" customHeight="1">
      <c r="A5" s="1428" t="s">
        <v>80</v>
      </c>
      <c r="B5" s="1428"/>
      <c r="C5" s="1428"/>
      <c r="D5" s="1428"/>
      <c r="E5" s="1428"/>
      <c r="F5" s="1428"/>
      <c r="G5" s="1429"/>
      <c r="H5" s="1429"/>
      <c r="I5" s="1429"/>
      <c r="J5" s="1429"/>
      <c r="K5" s="1429"/>
      <c r="L5" s="1429"/>
      <c r="M5" s="1429"/>
      <c r="N5" s="1429"/>
      <c r="O5" s="1429"/>
      <c r="P5" s="1429"/>
      <c r="Q5" s="1429"/>
      <c r="R5" s="1429"/>
      <c r="S5" s="1429"/>
    </row>
    <row r="6" spans="1:19" s="165" customFormat="1" ht="28.5" customHeight="1">
      <c r="A6" s="1428" t="s">
        <v>81</v>
      </c>
      <c r="B6" s="1428"/>
      <c r="C6" s="1428"/>
      <c r="D6" s="1428"/>
      <c r="E6" s="1428"/>
      <c r="F6" s="1428"/>
      <c r="G6" s="1429"/>
      <c r="H6" s="1429"/>
      <c r="I6" s="1429"/>
      <c r="J6" s="1429"/>
      <c r="K6" s="1429"/>
      <c r="L6" s="1429"/>
      <c r="M6" s="1429"/>
      <c r="N6" s="1429"/>
      <c r="O6" s="1429"/>
      <c r="P6" s="1429"/>
      <c r="Q6" s="1429"/>
      <c r="R6" s="1429"/>
      <c r="S6" s="1429"/>
    </row>
    <row r="7" spans="1:19" s="165" customFormat="1" ht="15.75" customHeight="1">
      <c r="A7" s="1428" t="s">
        <v>479</v>
      </c>
      <c r="B7" s="1429"/>
      <c r="C7" s="1429"/>
      <c r="D7" s="1429"/>
      <c r="E7" s="1429"/>
      <c r="F7" s="1429"/>
      <c r="G7" s="1429"/>
      <c r="H7" s="1429"/>
      <c r="I7" s="1429"/>
      <c r="J7" s="1429"/>
      <c r="K7" s="1429"/>
      <c r="L7" s="1429"/>
      <c r="M7" s="1429"/>
      <c r="N7" s="1429"/>
      <c r="O7" s="1429"/>
      <c r="P7" s="1429"/>
      <c r="Q7" s="1429"/>
      <c r="R7" s="1429"/>
      <c r="S7" s="1429"/>
    </row>
    <row r="8" spans="1:19" s="165" customFormat="1" ht="24.75" customHeight="1">
      <c r="A8" s="1430" t="s">
        <v>339</v>
      </c>
      <c r="B8" s="1430"/>
      <c r="C8" s="1430"/>
      <c r="D8" s="1430"/>
      <c r="E8" s="1430"/>
      <c r="F8" s="1430"/>
      <c r="G8" s="1431"/>
      <c r="H8" s="1431"/>
      <c r="I8" s="1431"/>
      <c r="J8" s="1431"/>
      <c r="K8" s="1431"/>
      <c r="L8" s="1431"/>
      <c r="M8" s="1431"/>
      <c r="N8" s="1431"/>
      <c r="O8" s="1431"/>
      <c r="P8" s="1431"/>
      <c r="Q8" s="1431"/>
      <c r="R8" s="1431"/>
      <c r="S8" s="1431"/>
    </row>
    <row r="9" spans="1:10" ht="12.75" customHeight="1">
      <c r="A9" s="1427"/>
      <c r="B9" s="1427"/>
      <c r="C9" s="1427"/>
      <c r="D9" s="1427"/>
      <c r="E9" s="1427"/>
      <c r="F9" s="1427"/>
      <c r="G9" s="173"/>
      <c r="H9" s="173"/>
      <c r="I9" s="178"/>
      <c r="J9" s="178"/>
    </row>
    <row r="10" spans="1:6" ht="16.5" customHeight="1">
      <c r="A10" s="368" t="s">
        <v>520</v>
      </c>
      <c r="B10" s="170"/>
      <c r="C10" s="171"/>
      <c r="D10" s="171"/>
      <c r="E10" s="171"/>
      <c r="F10" s="171"/>
    </row>
    <row r="11" spans="1:19" s="192" customFormat="1" ht="13.5" customHeight="1">
      <c r="A11" s="369" t="s">
        <v>446</v>
      </c>
      <c r="B11" s="1409"/>
      <c r="C11" s="1409"/>
      <c r="D11" s="1409"/>
      <c r="E11" s="194"/>
      <c r="F11" s="194"/>
      <c r="G11" s="194"/>
      <c r="H11" s="194"/>
      <c r="I11" s="370" t="s">
        <v>447</v>
      </c>
      <c r="J11" s="1409"/>
      <c r="K11" s="1409"/>
      <c r="L11" s="1409"/>
      <c r="M11" s="407"/>
      <c r="N11" s="194"/>
      <c r="O11" s="194"/>
      <c r="P11" s="194"/>
      <c r="Q11" s="194"/>
      <c r="R11" s="194"/>
      <c r="S11" s="371"/>
    </row>
    <row r="12" spans="1:19" s="192" customFormat="1" ht="12.75" customHeight="1">
      <c r="A12" s="195"/>
      <c r="B12" s="196"/>
      <c r="C12" s="196"/>
      <c r="D12" s="197"/>
      <c r="E12" s="197"/>
      <c r="F12" s="197"/>
      <c r="G12" s="193"/>
      <c r="H12" s="193"/>
      <c r="I12" s="193"/>
      <c r="J12" s="193"/>
      <c r="K12" s="193"/>
      <c r="L12" s="193"/>
      <c r="M12" s="193"/>
      <c r="N12" s="193"/>
      <c r="O12" s="193"/>
      <c r="P12" s="193"/>
      <c r="Q12" s="193"/>
      <c r="R12" s="193"/>
      <c r="S12" s="198"/>
    </row>
    <row r="13" spans="1:19" s="179" customFormat="1" ht="13.5" customHeight="1" thickBot="1">
      <c r="A13" s="426" t="s">
        <v>539</v>
      </c>
      <c r="C13" s="180"/>
      <c r="S13" s="427"/>
    </row>
    <row r="14" spans="1:19" ht="13.5" customHeight="1">
      <c r="A14" s="520"/>
      <c r="B14" s="1412" t="s">
        <v>534</v>
      </c>
      <c r="C14" s="1410"/>
      <c r="D14" s="1411"/>
      <c r="E14" s="1415" t="s">
        <v>535</v>
      </c>
      <c r="F14" s="1415"/>
      <c r="G14" s="1415"/>
      <c r="H14" s="1412" t="s">
        <v>533</v>
      </c>
      <c r="I14" s="1410"/>
      <c r="J14" s="1410"/>
      <c r="K14" s="1410"/>
      <c r="L14" s="1410"/>
      <c r="M14" s="1413"/>
      <c r="N14" s="1410" t="s">
        <v>466</v>
      </c>
      <c r="O14" s="1410"/>
      <c r="P14" s="1410"/>
      <c r="Q14" s="1410"/>
      <c r="R14" s="1410"/>
      <c r="S14" s="1411"/>
    </row>
    <row r="15" spans="1:19" s="193" customFormat="1" ht="34.5" customHeight="1">
      <c r="A15" s="521"/>
      <c r="B15" s="1424" t="s">
        <v>540</v>
      </c>
      <c r="C15" s="1425"/>
      <c r="D15" s="1426"/>
      <c r="E15" s="1416" t="s">
        <v>541</v>
      </c>
      <c r="F15" s="1416"/>
      <c r="G15" s="1416"/>
      <c r="H15" s="1420" t="s">
        <v>531</v>
      </c>
      <c r="I15" s="1416"/>
      <c r="J15" s="1421"/>
      <c r="K15" s="1422" t="s">
        <v>465</v>
      </c>
      <c r="L15" s="1416"/>
      <c r="M15" s="1423"/>
      <c r="N15" s="1417" t="s">
        <v>456</v>
      </c>
      <c r="O15" s="1418"/>
      <c r="P15" s="1418"/>
      <c r="Q15" s="1418"/>
      <c r="R15" s="1418"/>
      <c r="S15" s="1419"/>
    </row>
    <row r="16" spans="1:21" s="192" customFormat="1" ht="33.75" customHeight="1">
      <c r="A16" s="523"/>
      <c r="B16" s="535" t="s">
        <v>528</v>
      </c>
      <c r="C16" s="559" t="s">
        <v>543</v>
      </c>
      <c r="D16" s="536" t="s">
        <v>530</v>
      </c>
      <c r="E16" s="191" t="s">
        <v>528</v>
      </c>
      <c r="F16" s="191" t="s">
        <v>543</v>
      </c>
      <c r="G16" s="191" t="s">
        <v>530</v>
      </c>
      <c r="H16" s="542" t="s">
        <v>544</v>
      </c>
      <c r="I16" s="517" t="s">
        <v>532</v>
      </c>
      <c r="J16" s="518" t="s">
        <v>530</v>
      </c>
      <c r="K16" s="555" t="s">
        <v>544</v>
      </c>
      <c r="L16" s="559" t="s">
        <v>532</v>
      </c>
      <c r="M16" s="561" t="s">
        <v>530</v>
      </c>
      <c r="N16" s="513" t="s">
        <v>452</v>
      </c>
      <c r="O16" s="188" t="s">
        <v>453</v>
      </c>
      <c r="P16" s="188" t="s">
        <v>454</v>
      </c>
      <c r="Q16" s="188" t="s">
        <v>455</v>
      </c>
      <c r="R16" s="447" t="s">
        <v>530</v>
      </c>
      <c r="S16" s="522" t="s">
        <v>451</v>
      </c>
      <c r="T16" s="512"/>
      <c r="U16" s="546"/>
    </row>
    <row r="17" spans="1:21" ht="15" customHeight="1">
      <c r="A17" s="529" t="s">
        <v>105</v>
      </c>
      <c r="B17" s="537">
        <f aca="true" t="shared" si="0" ref="B17:S17">+SUM(B18,B22)</f>
        <v>0</v>
      </c>
      <c r="C17" s="532">
        <f t="shared" si="0"/>
        <v>0</v>
      </c>
      <c r="D17" s="524">
        <f t="shared" si="0"/>
        <v>0</v>
      </c>
      <c r="E17" s="532">
        <f t="shared" si="0"/>
        <v>0</v>
      </c>
      <c r="F17" s="449">
        <f t="shared" si="0"/>
        <v>0</v>
      </c>
      <c r="G17" s="540">
        <f t="shared" si="0"/>
        <v>0</v>
      </c>
      <c r="H17" s="543">
        <f t="shared" si="0"/>
        <v>0</v>
      </c>
      <c r="I17" s="515">
        <f t="shared" si="0"/>
        <v>0</v>
      </c>
      <c r="J17" s="515">
        <f t="shared" si="0"/>
        <v>0</v>
      </c>
      <c r="K17" s="449">
        <f t="shared" si="0"/>
        <v>0</v>
      </c>
      <c r="L17" s="449">
        <f t="shared" si="0"/>
        <v>0</v>
      </c>
      <c r="M17" s="524">
        <f t="shared" si="0"/>
        <v>0</v>
      </c>
      <c r="N17" s="532">
        <f t="shared" si="0"/>
        <v>0</v>
      </c>
      <c r="O17" s="449">
        <f t="shared" si="0"/>
        <v>0</v>
      </c>
      <c r="P17" s="449">
        <f t="shared" si="0"/>
        <v>0</v>
      </c>
      <c r="Q17" s="449">
        <f t="shared" si="0"/>
        <v>0</v>
      </c>
      <c r="R17" s="449">
        <f t="shared" si="0"/>
        <v>0</v>
      </c>
      <c r="S17" s="524">
        <f t="shared" si="0"/>
        <v>0</v>
      </c>
      <c r="T17" s="512"/>
      <c r="U17" s="547"/>
    </row>
    <row r="18" spans="1:21" ht="15" customHeight="1">
      <c r="A18" s="525" t="s">
        <v>521</v>
      </c>
      <c r="B18" s="563">
        <f>+SUM(B19:B21)</f>
        <v>0</v>
      </c>
      <c r="C18" s="594">
        <f>+SUM(C19:C21)</f>
        <v>0</v>
      </c>
      <c r="D18" s="538">
        <f aca="true" t="shared" si="1" ref="D18:S18">SUM(D19:D21)</f>
        <v>0</v>
      </c>
      <c r="E18" s="533">
        <f t="shared" si="1"/>
        <v>0</v>
      </c>
      <c r="F18" s="421">
        <f t="shared" si="1"/>
        <v>0</v>
      </c>
      <c r="G18" s="421">
        <f t="shared" si="1"/>
        <v>0</v>
      </c>
      <c r="H18" s="544">
        <f t="shared" si="1"/>
        <v>0</v>
      </c>
      <c r="I18" s="516">
        <f t="shared" si="1"/>
        <v>0</v>
      </c>
      <c r="J18" s="516">
        <f t="shared" si="1"/>
        <v>0</v>
      </c>
      <c r="K18" s="421">
        <f t="shared" si="1"/>
        <v>0</v>
      </c>
      <c r="L18" s="421">
        <f t="shared" si="1"/>
        <v>0</v>
      </c>
      <c r="M18" s="538">
        <f t="shared" si="1"/>
        <v>0</v>
      </c>
      <c r="N18" s="533">
        <f t="shared" si="1"/>
        <v>0</v>
      </c>
      <c r="O18" s="421">
        <f t="shared" si="1"/>
        <v>0</v>
      </c>
      <c r="P18" s="421">
        <f t="shared" si="1"/>
        <v>0</v>
      </c>
      <c r="Q18" s="421">
        <f t="shared" si="1"/>
        <v>0</v>
      </c>
      <c r="R18" s="421">
        <f t="shared" si="1"/>
        <v>0</v>
      </c>
      <c r="S18" s="526">
        <f t="shared" si="1"/>
        <v>0</v>
      </c>
      <c r="T18" s="512"/>
      <c r="U18" s="547"/>
    </row>
    <row r="19" spans="1:21" ht="15" customHeight="1">
      <c r="A19" s="530" t="s">
        <v>422</v>
      </c>
      <c r="B19" s="539"/>
      <c r="C19" s="595"/>
      <c r="D19" s="527"/>
      <c r="E19" s="718"/>
      <c r="F19" s="719"/>
      <c r="G19" s="720"/>
      <c r="H19" s="721"/>
      <c r="I19" s="722"/>
      <c r="J19" s="722"/>
      <c r="K19" s="723"/>
      <c r="L19" s="723"/>
      <c r="M19" s="724"/>
      <c r="N19" s="718"/>
      <c r="O19" s="719"/>
      <c r="P19" s="719"/>
      <c r="Q19" s="719"/>
      <c r="R19" s="725"/>
      <c r="S19" s="726">
        <f>SUM(N19:R19)</f>
        <v>0</v>
      </c>
      <c r="T19" s="512"/>
      <c r="U19" s="547"/>
    </row>
    <row r="20" spans="1:21" ht="15" customHeight="1">
      <c r="A20" s="530" t="s">
        <v>421</v>
      </c>
      <c r="B20" s="539"/>
      <c r="C20" s="595"/>
      <c r="D20" s="527"/>
      <c r="E20" s="718"/>
      <c r="F20" s="719"/>
      <c r="G20" s="720"/>
      <c r="H20" s="721"/>
      <c r="I20" s="722"/>
      <c r="J20" s="722"/>
      <c r="K20" s="723"/>
      <c r="L20" s="723"/>
      <c r="M20" s="724"/>
      <c r="N20" s="718"/>
      <c r="O20" s="719"/>
      <c r="P20" s="719"/>
      <c r="Q20" s="719"/>
      <c r="R20" s="725"/>
      <c r="S20" s="726">
        <f>SUM(N20:R20)</f>
        <v>0</v>
      </c>
      <c r="T20" s="512"/>
      <c r="U20" s="547"/>
    </row>
    <row r="21" spans="1:21" ht="12.75" customHeight="1">
      <c r="A21" s="530" t="s">
        <v>529</v>
      </c>
      <c r="B21" s="539"/>
      <c r="C21" s="595"/>
      <c r="D21" s="527"/>
      <c r="E21" s="534"/>
      <c r="F21" s="420"/>
      <c r="G21" s="541"/>
      <c r="H21" s="545"/>
      <c r="I21" s="519"/>
      <c r="J21" s="519"/>
      <c r="K21" s="560"/>
      <c r="L21" s="560"/>
      <c r="M21" s="562"/>
      <c r="N21" s="534"/>
      <c r="O21" s="420"/>
      <c r="P21" s="420"/>
      <c r="Q21" s="420"/>
      <c r="R21" s="448"/>
      <c r="S21" s="524">
        <f>SUM(N21:R21)</f>
        <v>0</v>
      </c>
      <c r="T21" s="512"/>
      <c r="U21" s="547"/>
    </row>
    <row r="22" spans="1:21" ht="12.75" customHeight="1">
      <c r="A22" s="528" t="s">
        <v>522</v>
      </c>
      <c r="B22" s="563">
        <f>+SUM(B23:B25)</f>
        <v>0</v>
      </c>
      <c r="C22" s="594">
        <f>+SUM(C23:C25)</f>
        <v>0</v>
      </c>
      <c r="D22" s="538">
        <f aca="true" t="shared" si="2" ref="D22:S22">SUM(D23:D25)</f>
        <v>0</v>
      </c>
      <c r="E22" s="533">
        <f t="shared" si="2"/>
        <v>0</v>
      </c>
      <c r="F22" s="421">
        <f t="shared" si="2"/>
        <v>0</v>
      </c>
      <c r="G22" s="421">
        <f t="shared" si="2"/>
        <v>0</v>
      </c>
      <c r="H22" s="544">
        <f t="shared" si="2"/>
        <v>0</v>
      </c>
      <c r="I22" s="516">
        <f t="shared" si="2"/>
        <v>0</v>
      </c>
      <c r="J22" s="516">
        <f t="shared" si="2"/>
        <v>0</v>
      </c>
      <c r="K22" s="421">
        <f t="shared" si="2"/>
        <v>0</v>
      </c>
      <c r="L22" s="421">
        <f t="shared" si="2"/>
        <v>0</v>
      </c>
      <c r="M22" s="538">
        <f t="shared" si="2"/>
        <v>0</v>
      </c>
      <c r="N22" s="533">
        <f t="shared" si="2"/>
        <v>0</v>
      </c>
      <c r="O22" s="421">
        <f t="shared" si="2"/>
        <v>0</v>
      </c>
      <c r="P22" s="421">
        <f t="shared" si="2"/>
        <v>0</v>
      </c>
      <c r="Q22" s="421">
        <f t="shared" si="2"/>
        <v>0</v>
      </c>
      <c r="R22" s="421">
        <f t="shared" si="2"/>
        <v>0</v>
      </c>
      <c r="S22" s="526">
        <f t="shared" si="2"/>
        <v>0</v>
      </c>
      <c r="T22" s="512"/>
      <c r="U22" s="547"/>
    </row>
    <row r="23" spans="1:21" ht="12.75" customHeight="1">
      <c r="A23" s="530" t="s">
        <v>422</v>
      </c>
      <c r="B23" s="539"/>
      <c r="C23" s="595"/>
      <c r="D23" s="527"/>
      <c r="E23" s="534"/>
      <c r="F23" s="420"/>
      <c r="G23" s="541"/>
      <c r="H23" s="545"/>
      <c r="I23" s="519"/>
      <c r="J23" s="519"/>
      <c r="K23" s="560"/>
      <c r="L23" s="560"/>
      <c r="M23" s="562"/>
      <c r="N23" s="534"/>
      <c r="O23" s="420"/>
      <c r="P23" s="420"/>
      <c r="Q23" s="420"/>
      <c r="R23" s="448"/>
      <c r="S23" s="524">
        <f>SUM(N23:R23)</f>
        <v>0</v>
      </c>
      <c r="T23" s="512"/>
      <c r="U23" s="547"/>
    </row>
    <row r="24" spans="1:21" ht="12.75" customHeight="1">
      <c r="A24" s="530" t="s">
        <v>421</v>
      </c>
      <c r="B24" s="539"/>
      <c r="C24" s="595"/>
      <c r="D24" s="527"/>
      <c r="E24" s="534"/>
      <c r="F24" s="420"/>
      <c r="G24" s="541"/>
      <c r="H24" s="545"/>
      <c r="I24" s="519"/>
      <c r="J24" s="519"/>
      <c r="K24" s="560"/>
      <c r="L24" s="560"/>
      <c r="M24" s="562"/>
      <c r="N24" s="534"/>
      <c r="O24" s="420"/>
      <c r="P24" s="420"/>
      <c r="Q24" s="420"/>
      <c r="R24" s="448"/>
      <c r="S24" s="524">
        <f>SUM(N24:R24)</f>
        <v>0</v>
      </c>
      <c r="T24" s="512"/>
      <c r="U24" s="547"/>
    </row>
    <row r="25" spans="1:21" ht="12.75" customHeight="1" thickBot="1">
      <c r="A25" s="531" t="s">
        <v>529</v>
      </c>
      <c r="B25" s="539"/>
      <c r="C25" s="595"/>
      <c r="D25" s="903"/>
      <c r="E25" s="904"/>
      <c r="F25" s="905"/>
      <c r="G25" s="906"/>
      <c r="H25" s="907"/>
      <c r="I25" s="908"/>
      <c r="J25" s="908"/>
      <c r="K25" s="909"/>
      <c r="L25" s="909"/>
      <c r="M25" s="910"/>
      <c r="N25" s="904"/>
      <c r="O25" s="905"/>
      <c r="P25" s="905"/>
      <c r="Q25" s="905"/>
      <c r="R25" s="911"/>
      <c r="S25" s="596">
        <f>SUM(N25:R25)</f>
        <v>0</v>
      </c>
      <c r="T25" s="512"/>
      <c r="U25" s="547"/>
    </row>
    <row r="26" spans="1:21" ht="12.75" customHeight="1">
      <c r="A26" s="429"/>
      <c r="B26" s="173"/>
      <c r="C26" s="173"/>
      <c r="D26" s="173"/>
      <c r="E26" s="173"/>
      <c r="F26" s="173"/>
      <c r="G26" s="173"/>
      <c r="H26" s="173"/>
      <c r="I26" s="173"/>
      <c r="J26" s="173"/>
      <c r="K26" s="173"/>
      <c r="L26" s="173"/>
      <c r="M26" s="173"/>
      <c r="N26" s="173"/>
      <c r="O26" s="173"/>
      <c r="P26" s="173"/>
      <c r="Q26" s="173"/>
      <c r="R26" s="173"/>
      <c r="S26" s="408"/>
      <c r="U26" s="548"/>
    </row>
    <row r="27" spans="1:21" ht="15.75" customHeight="1" thickBot="1">
      <c r="A27" s="426" t="s">
        <v>545</v>
      </c>
      <c r="B27" s="179"/>
      <c r="C27" s="180"/>
      <c r="D27" s="179"/>
      <c r="E27" s="179"/>
      <c r="F27" s="179"/>
      <c r="G27" s="179"/>
      <c r="H27" s="179"/>
      <c r="I27" s="179"/>
      <c r="J27" s="179"/>
      <c r="K27" s="179"/>
      <c r="L27" s="179"/>
      <c r="M27" s="179"/>
      <c r="N27" s="173"/>
      <c r="O27" s="173"/>
      <c r="P27" s="173"/>
      <c r="Q27" s="173"/>
      <c r="R27" s="173"/>
      <c r="S27" s="408"/>
      <c r="U27" s="548"/>
    </row>
    <row r="28" spans="1:21" ht="12.75" customHeight="1">
      <c r="A28" s="520"/>
      <c r="B28" s="1412" t="s">
        <v>534</v>
      </c>
      <c r="C28" s="1410"/>
      <c r="D28" s="1411"/>
      <c r="E28" s="1410" t="s">
        <v>535</v>
      </c>
      <c r="F28" s="1410"/>
      <c r="G28" s="1410"/>
      <c r="H28" s="1412" t="s">
        <v>533</v>
      </c>
      <c r="I28" s="1410"/>
      <c r="J28" s="1410"/>
      <c r="K28" s="1410"/>
      <c r="L28" s="1410"/>
      <c r="M28" s="1413"/>
      <c r="N28" s="1410" t="s">
        <v>466</v>
      </c>
      <c r="O28" s="1410"/>
      <c r="P28" s="1410"/>
      <c r="Q28" s="1410"/>
      <c r="R28" s="1410"/>
      <c r="S28" s="1411"/>
      <c r="U28" s="548"/>
    </row>
    <row r="29" spans="1:21" s="192" customFormat="1" ht="28.5" customHeight="1">
      <c r="A29" s="521"/>
      <c r="B29" s="1420" t="s">
        <v>546</v>
      </c>
      <c r="C29" s="1416"/>
      <c r="D29" s="1436"/>
      <c r="E29" s="1416" t="s">
        <v>547</v>
      </c>
      <c r="F29" s="1416"/>
      <c r="G29" s="1416"/>
      <c r="H29" s="1420" t="s">
        <v>531</v>
      </c>
      <c r="I29" s="1416"/>
      <c r="J29" s="1421"/>
      <c r="K29" s="1422" t="s">
        <v>465</v>
      </c>
      <c r="L29" s="1416"/>
      <c r="M29" s="1423"/>
      <c r="N29" s="1417" t="s">
        <v>457</v>
      </c>
      <c r="O29" s="1418"/>
      <c r="P29" s="1418"/>
      <c r="Q29" s="1418"/>
      <c r="R29" s="1418"/>
      <c r="S29" s="1419"/>
      <c r="U29" s="546"/>
    </row>
    <row r="30" spans="1:21" s="192" customFormat="1" ht="33.75" customHeight="1">
      <c r="A30" s="521"/>
      <c r="B30" s="535" t="s">
        <v>528</v>
      </c>
      <c r="C30" s="559" t="s">
        <v>543</v>
      </c>
      <c r="D30" s="536" t="s">
        <v>530</v>
      </c>
      <c r="E30" s="191" t="s">
        <v>528</v>
      </c>
      <c r="F30" s="191" t="s">
        <v>543</v>
      </c>
      <c r="G30" s="191" t="s">
        <v>530</v>
      </c>
      <c r="H30" s="542" t="s">
        <v>544</v>
      </c>
      <c r="I30" s="517" t="s">
        <v>532</v>
      </c>
      <c r="J30" s="518" t="s">
        <v>530</v>
      </c>
      <c r="K30" s="555" t="s">
        <v>544</v>
      </c>
      <c r="L30" s="559" t="s">
        <v>532</v>
      </c>
      <c r="M30" s="561" t="s">
        <v>530</v>
      </c>
      <c r="N30" s="513" t="s">
        <v>452</v>
      </c>
      <c r="O30" s="188" t="s">
        <v>453</v>
      </c>
      <c r="P30" s="188" t="s">
        <v>454</v>
      </c>
      <c r="Q30" s="188" t="s">
        <v>455</v>
      </c>
      <c r="R30" s="447" t="s">
        <v>530</v>
      </c>
      <c r="S30" s="522" t="s">
        <v>451</v>
      </c>
      <c r="U30" s="546"/>
    </row>
    <row r="31" spans="1:21" ht="12.75" customHeight="1">
      <c r="A31" s="529" t="s">
        <v>105</v>
      </c>
      <c r="B31" s="537">
        <f>+SUM(B32,B36)</f>
        <v>0</v>
      </c>
      <c r="C31" s="537">
        <f>+SUM(C32,C36)</f>
        <v>0</v>
      </c>
      <c r="D31" s="524">
        <f aca="true" t="shared" si="3" ref="D31:S31">+SUM(D32,D36)</f>
        <v>0</v>
      </c>
      <c r="E31" s="532">
        <f t="shared" si="3"/>
        <v>0</v>
      </c>
      <c r="F31" s="449">
        <f t="shared" si="3"/>
        <v>0</v>
      </c>
      <c r="G31" s="540">
        <f t="shared" si="3"/>
        <v>0</v>
      </c>
      <c r="H31" s="543">
        <f t="shared" si="3"/>
        <v>0</v>
      </c>
      <c r="I31" s="515">
        <f t="shared" si="3"/>
        <v>0</v>
      </c>
      <c r="J31" s="515">
        <f t="shared" si="3"/>
        <v>0</v>
      </c>
      <c r="K31" s="449">
        <f t="shared" si="3"/>
        <v>0</v>
      </c>
      <c r="L31" s="449">
        <f t="shared" si="3"/>
        <v>0</v>
      </c>
      <c r="M31" s="524">
        <f t="shared" si="3"/>
        <v>0</v>
      </c>
      <c r="N31" s="532">
        <f t="shared" si="3"/>
        <v>0</v>
      </c>
      <c r="O31" s="449">
        <f t="shared" si="3"/>
        <v>0</v>
      </c>
      <c r="P31" s="449">
        <f t="shared" si="3"/>
        <v>0</v>
      </c>
      <c r="Q31" s="449">
        <f t="shared" si="3"/>
        <v>0</v>
      </c>
      <c r="R31" s="449">
        <f t="shared" si="3"/>
        <v>0</v>
      </c>
      <c r="S31" s="524">
        <f t="shared" si="3"/>
        <v>0</v>
      </c>
      <c r="T31" s="512"/>
      <c r="U31" s="547"/>
    </row>
    <row r="32" spans="1:21" ht="12.75" customHeight="1">
      <c r="A32" s="525" t="s">
        <v>521</v>
      </c>
      <c r="B32" s="563">
        <f>+SUM(B33:B35)</f>
        <v>0</v>
      </c>
      <c r="C32" s="563">
        <f>+SUM(C33:C35)</f>
        <v>0</v>
      </c>
      <c r="D32" s="538">
        <f aca="true" t="shared" si="4" ref="D32:S32">SUM(D33:D35)</f>
        <v>0</v>
      </c>
      <c r="E32" s="533">
        <f t="shared" si="4"/>
        <v>0</v>
      </c>
      <c r="F32" s="421">
        <f t="shared" si="4"/>
        <v>0</v>
      </c>
      <c r="G32" s="421">
        <f t="shared" si="4"/>
        <v>0</v>
      </c>
      <c r="H32" s="544">
        <f t="shared" si="4"/>
        <v>0</v>
      </c>
      <c r="I32" s="516">
        <f t="shared" si="4"/>
        <v>0</v>
      </c>
      <c r="J32" s="516">
        <f t="shared" si="4"/>
        <v>0</v>
      </c>
      <c r="K32" s="421">
        <f t="shared" si="4"/>
        <v>0</v>
      </c>
      <c r="L32" s="421">
        <f t="shared" si="4"/>
        <v>0</v>
      </c>
      <c r="M32" s="538">
        <f t="shared" si="4"/>
        <v>0</v>
      </c>
      <c r="N32" s="533">
        <f t="shared" si="4"/>
        <v>0</v>
      </c>
      <c r="O32" s="421">
        <f t="shared" si="4"/>
        <v>0</v>
      </c>
      <c r="P32" s="421">
        <f t="shared" si="4"/>
        <v>0</v>
      </c>
      <c r="Q32" s="421">
        <f t="shared" si="4"/>
        <v>0</v>
      </c>
      <c r="R32" s="421">
        <f t="shared" si="4"/>
        <v>0</v>
      </c>
      <c r="S32" s="526">
        <f t="shared" si="4"/>
        <v>0</v>
      </c>
      <c r="T32" s="512"/>
      <c r="U32" s="547"/>
    </row>
    <row r="33" spans="1:21" ht="12.75" customHeight="1">
      <c r="A33" s="530" t="s">
        <v>422</v>
      </c>
      <c r="B33" s="539"/>
      <c r="C33" s="595"/>
      <c r="D33" s="527"/>
      <c r="E33" s="534"/>
      <c r="F33" s="420"/>
      <c r="G33" s="541"/>
      <c r="H33" s="545"/>
      <c r="I33" s="519"/>
      <c r="J33" s="519"/>
      <c r="K33" s="560"/>
      <c r="L33" s="560"/>
      <c r="M33" s="562"/>
      <c r="N33" s="534"/>
      <c r="O33" s="420"/>
      <c r="P33" s="420"/>
      <c r="Q33" s="420"/>
      <c r="R33" s="448"/>
      <c r="S33" s="524">
        <f>SUM(N33:R33)</f>
        <v>0</v>
      </c>
      <c r="T33" s="512"/>
      <c r="U33" s="547"/>
    </row>
    <row r="34" spans="1:21" ht="12.75" customHeight="1">
      <c r="A34" s="530" t="s">
        <v>421</v>
      </c>
      <c r="B34" s="539"/>
      <c r="C34" s="595"/>
      <c r="D34" s="527"/>
      <c r="E34" s="534"/>
      <c r="F34" s="420"/>
      <c r="G34" s="541"/>
      <c r="H34" s="545"/>
      <c r="I34" s="519"/>
      <c r="J34" s="519"/>
      <c r="K34" s="560"/>
      <c r="L34" s="560"/>
      <c r="M34" s="562"/>
      <c r="N34" s="534"/>
      <c r="O34" s="420"/>
      <c r="P34" s="420"/>
      <c r="Q34" s="420"/>
      <c r="R34" s="448"/>
      <c r="S34" s="524">
        <f>SUM(N34:R34)</f>
        <v>0</v>
      </c>
      <c r="T34" s="512"/>
      <c r="U34" s="547"/>
    </row>
    <row r="35" spans="1:21" ht="12.75" customHeight="1">
      <c r="A35" s="530" t="s">
        <v>529</v>
      </c>
      <c r="B35" s="539"/>
      <c r="C35" s="595"/>
      <c r="D35" s="527"/>
      <c r="E35" s="534"/>
      <c r="F35" s="420"/>
      <c r="G35" s="541"/>
      <c r="H35" s="545"/>
      <c r="I35" s="519"/>
      <c r="J35" s="519"/>
      <c r="K35" s="560"/>
      <c r="L35" s="560"/>
      <c r="M35" s="562"/>
      <c r="N35" s="534"/>
      <c r="O35" s="420"/>
      <c r="P35" s="420"/>
      <c r="Q35" s="420"/>
      <c r="R35" s="448"/>
      <c r="S35" s="524">
        <f>SUM(N35:R35)</f>
        <v>0</v>
      </c>
      <c r="T35" s="512"/>
      <c r="U35" s="547"/>
    </row>
    <row r="36" spans="1:21" ht="12.75" customHeight="1">
      <c r="A36" s="528" t="s">
        <v>522</v>
      </c>
      <c r="B36" s="563">
        <f>+SUM(B37:B39)</f>
        <v>0</v>
      </c>
      <c r="C36" s="563">
        <f>+SUM(C37:C39)</f>
        <v>0</v>
      </c>
      <c r="D36" s="538">
        <f aca="true" t="shared" si="5" ref="D36:S36">SUM(D37:D39)</f>
        <v>0</v>
      </c>
      <c r="E36" s="533">
        <f t="shared" si="5"/>
        <v>0</v>
      </c>
      <c r="F36" s="421">
        <f t="shared" si="5"/>
        <v>0</v>
      </c>
      <c r="G36" s="421">
        <f t="shared" si="5"/>
        <v>0</v>
      </c>
      <c r="H36" s="544">
        <f t="shared" si="5"/>
        <v>0</v>
      </c>
      <c r="I36" s="516">
        <f t="shared" si="5"/>
        <v>0</v>
      </c>
      <c r="J36" s="516">
        <f t="shared" si="5"/>
        <v>0</v>
      </c>
      <c r="K36" s="421">
        <f t="shared" si="5"/>
        <v>0</v>
      </c>
      <c r="L36" s="421">
        <f t="shared" si="5"/>
        <v>0</v>
      </c>
      <c r="M36" s="538">
        <f t="shared" si="5"/>
        <v>0</v>
      </c>
      <c r="N36" s="533">
        <f t="shared" si="5"/>
        <v>0</v>
      </c>
      <c r="O36" s="421">
        <f t="shared" si="5"/>
        <v>0</v>
      </c>
      <c r="P36" s="421">
        <f t="shared" si="5"/>
        <v>0</v>
      </c>
      <c r="Q36" s="421">
        <f t="shared" si="5"/>
        <v>0</v>
      </c>
      <c r="R36" s="421">
        <f t="shared" si="5"/>
        <v>0</v>
      </c>
      <c r="S36" s="526">
        <f t="shared" si="5"/>
        <v>0</v>
      </c>
      <c r="T36" s="512"/>
      <c r="U36" s="547"/>
    </row>
    <row r="37" spans="1:21" ht="12.75" customHeight="1">
      <c r="A37" s="530" t="s">
        <v>422</v>
      </c>
      <c r="B37" s="539"/>
      <c r="C37" s="595"/>
      <c r="D37" s="527"/>
      <c r="E37" s="534"/>
      <c r="F37" s="420"/>
      <c r="G37" s="541"/>
      <c r="H37" s="545"/>
      <c r="I37" s="519"/>
      <c r="J37" s="519"/>
      <c r="K37" s="560"/>
      <c r="L37" s="560"/>
      <c r="M37" s="562"/>
      <c r="N37" s="534"/>
      <c r="O37" s="420"/>
      <c r="P37" s="420"/>
      <c r="Q37" s="420"/>
      <c r="R37" s="448"/>
      <c r="S37" s="524">
        <f>SUM(N37:R37)</f>
        <v>0</v>
      </c>
      <c r="T37" s="512"/>
      <c r="U37" s="547"/>
    </row>
    <row r="38" spans="1:21" ht="12.75" customHeight="1">
      <c r="A38" s="530" t="s">
        <v>421</v>
      </c>
      <c r="B38" s="539"/>
      <c r="C38" s="595"/>
      <c r="D38" s="527"/>
      <c r="E38" s="534"/>
      <c r="F38" s="420"/>
      <c r="G38" s="541"/>
      <c r="H38" s="545"/>
      <c r="I38" s="519"/>
      <c r="J38" s="519"/>
      <c r="K38" s="560"/>
      <c r="L38" s="560"/>
      <c r="M38" s="562"/>
      <c r="N38" s="534"/>
      <c r="O38" s="420"/>
      <c r="P38" s="420"/>
      <c r="Q38" s="420"/>
      <c r="R38" s="448"/>
      <c r="S38" s="524">
        <f>SUM(N38:R38)</f>
        <v>0</v>
      </c>
      <c r="T38" s="512"/>
      <c r="U38" s="547"/>
    </row>
    <row r="39" spans="1:21" ht="12.75" customHeight="1" thickBot="1">
      <c r="A39" s="531" t="s">
        <v>529</v>
      </c>
      <c r="B39" s="539"/>
      <c r="C39" s="595"/>
      <c r="D39" s="903"/>
      <c r="E39" s="904"/>
      <c r="F39" s="905"/>
      <c r="G39" s="906"/>
      <c r="H39" s="907"/>
      <c r="I39" s="908"/>
      <c r="J39" s="908"/>
      <c r="K39" s="909"/>
      <c r="L39" s="909"/>
      <c r="M39" s="910"/>
      <c r="N39" s="904"/>
      <c r="O39" s="905"/>
      <c r="P39" s="905"/>
      <c r="Q39" s="905"/>
      <c r="R39" s="911"/>
      <c r="S39" s="596">
        <f>SUM(N39:R39)</f>
        <v>0</v>
      </c>
      <c r="T39" s="512"/>
      <c r="U39" s="547"/>
    </row>
    <row r="40" spans="1:19" ht="12.75" customHeight="1">
      <c r="A40" s="442" t="s">
        <v>55</v>
      </c>
      <c r="B40" s="430"/>
      <c r="C40" s="430"/>
      <c r="D40" s="430"/>
      <c r="E40" s="430"/>
      <c r="F40" s="430"/>
      <c r="G40" s="430"/>
      <c r="H40" s="430"/>
      <c r="I40" s="430"/>
      <c r="J40" s="430"/>
      <c r="K40" s="430"/>
      <c r="L40" s="430"/>
      <c r="M40" s="430"/>
      <c r="N40" s="414"/>
      <c r="O40" s="414"/>
      <c r="P40" s="414"/>
      <c r="Q40" s="414"/>
      <c r="R40" s="414"/>
      <c r="S40" s="415"/>
    </row>
    <row r="41" spans="1:20" s="192" customFormat="1" ht="12.75" customHeight="1">
      <c r="A41" s="201"/>
      <c r="B41" s="199"/>
      <c r="C41" s="196"/>
      <c r="D41" s="197"/>
      <c r="E41" s="197"/>
      <c r="F41" s="197"/>
      <c r="G41" s="193"/>
      <c r="H41" s="193"/>
      <c r="I41" s="193"/>
      <c r="J41" s="193"/>
      <c r="K41" s="193"/>
      <c r="L41" s="193"/>
      <c r="M41" s="193"/>
      <c r="N41" s="193"/>
      <c r="O41" s="193"/>
      <c r="P41" s="193"/>
      <c r="Q41" s="193"/>
      <c r="R41" s="193"/>
      <c r="S41" s="198"/>
      <c r="T41" s="193"/>
    </row>
    <row r="42" spans="1:19" s="192" customFormat="1" ht="12.75" customHeight="1">
      <c r="A42" s="405" t="s">
        <v>480</v>
      </c>
      <c r="B42" s="406"/>
      <c r="C42" s="406"/>
      <c r="D42" s="407"/>
      <c r="E42" s="407"/>
      <c r="F42" s="407"/>
      <c r="G42" s="194"/>
      <c r="H42" s="194"/>
      <c r="I42" s="194"/>
      <c r="J42" s="194"/>
      <c r="K42" s="194"/>
      <c r="L42" s="194"/>
      <c r="M42" s="194"/>
      <c r="N42" s="194"/>
      <c r="O42" s="194"/>
      <c r="P42" s="194"/>
      <c r="Q42" s="194"/>
      <c r="R42" s="194"/>
      <c r="S42" s="371"/>
    </row>
    <row r="43" spans="1:26" s="192" customFormat="1" ht="24" customHeight="1">
      <c r="A43" s="455" t="s">
        <v>413</v>
      </c>
      <c r="B43" s="200" t="s">
        <v>571</v>
      </c>
      <c r="C43" s="193"/>
      <c r="D43" s="193"/>
      <c r="E43" s="193"/>
      <c r="G43" s="193" t="s">
        <v>575</v>
      </c>
      <c r="H43" s="193"/>
      <c r="I43" s="193"/>
      <c r="J43" s="193"/>
      <c r="K43" s="193"/>
      <c r="L43" s="196" t="s">
        <v>574</v>
      </c>
      <c r="M43" s="196"/>
      <c r="N43" s="193"/>
      <c r="O43" s="193"/>
      <c r="P43" s="193"/>
      <c r="Q43" s="193"/>
      <c r="R43" s="193"/>
      <c r="S43" s="198"/>
      <c r="U43" s="192" t="b">
        <v>0</v>
      </c>
      <c r="V43" s="192" t="b">
        <v>0</v>
      </c>
      <c r="W43" s="192" t="b">
        <v>0</v>
      </c>
      <c r="X43" s="192" t="b">
        <v>0</v>
      </c>
      <c r="Y43" s="192" t="b">
        <v>0</v>
      </c>
      <c r="Z43" s="192" t="b">
        <v>0</v>
      </c>
    </row>
    <row r="44" spans="1:19" s="192" customFormat="1" ht="12.75" customHeight="1">
      <c r="A44" s="372"/>
      <c r="B44" s="196" t="s">
        <v>589</v>
      </c>
      <c r="C44" s="193"/>
      <c r="D44" s="193"/>
      <c r="E44" s="193"/>
      <c r="G44" s="193" t="s">
        <v>573</v>
      </c>
      <c r="H44" s="200"/>
      <c r="I44" s="193"/>
      <c r="J44" s="193"/>
      <c r="K44" s="193"/>
      <c r="L44" s="196" t="s">
        <v>95</v>
      </c>
      <c r="M44" s="196"/>
      <c r="N44" s="1407"/>
      <c r="O44" s="1407"/>
      <c r="P44" s="1407"/>
      <c r="Q44" s="1407"/>
      <c r="R44" s="193"/>
      <c r="S44" s="198"/>
    </row>
    <row r="45" spans="1:19" s="192" customFormat="1" ht="12.75" customHeight="1">
      <c r="A45" s="372"/>
      <c r="B45" s="196"/>
      <c r="C45" s="193"/>
      <c r="D45" s="193"/>
      <c r="E45" s="193"/>
      <c r="F45" s="193"/>
      <c r="G45" s="197"/>
      <c r="H45" s="200"/>
      <c r="I45" s="193"/>
      <c r="J45" s="193"/>
      <c r="K45" s="193"/>
      <c r="L45" s="196"/>
      <c r="M45" s="196"/>
      <c r="N45" s="193"/>
      <c r="O45" s="193"/>
      <c r="P45" s="193"/>
      <c r="Q45" s="193"/>
      <c r="R45" s="193"/>
      <c r="S45" s="198"/>
    </row>
    <row r="46" spans="1:26" s="192" customFormat="1" ht="21.75" customHeight="1">
      <c r="A46" s="456" t="s">
        <v>232</v>
      </c>
      <c r="B46" s="450" t="s">
        <v>590</v>
      </c>
      <c r="C46" s="451"/>
      <c r="D46" s="451"/>
      <c r="E46" s="451"/>
      <c r="G46" s="451" t="s">
        <v>572</v>
      </c>
      <c r="H46" s="451"/>
      <c r="I46" s="451"/>
      <c r="J46" s="451"/>
      <c r="K46" s="451"/>
      <c r="L46" s="453" t="s">
        <v>591</v>
      </c>
      <c r="M46" s="453"/>
      <c r="N46" s="451"/>
      <c r="O46" s="193"/>
      <c r="P46" s="193"/>
      <c r="Q46" s="193"/>
      <c r="R46" s="193"/>
      <c r="S46" s="198"/>
      <c r="U46" s="192" t="b">
        <v>0</v>
      </c>
      <c r="V46" s="192" t="b">
        <v>0</v>
      </c>
      <c r="W46" s="192" t="b">
        <v>0</v>
      </c>
      <c r="X46" s="192" t="b">
        <v>0</v>
      </c>
      <c r="Y46" s="192" t="b">
        <v>0</v>
      </c>
      <c r="Z46" s="192" t="b">
        <v>0</v>
      </c>
    </row>
    <row r="47" spans="1:19" s="192" customFormat="1" ht="12.75" customHeight="1">
      <c r="A47" s="454"/>
      <c r="B47" s="453" t="s">
        <v>576</v>
      </c>
      <c r="C47" s="451"/>
      <c r="D47" s="451"/>
      <c r="E47" s="451"/>
      <c r="G47" s="451" t="s">
        <v>577</v>
      </c>
      <c r="H47" s="450"/>
      <c r="I47" s="451"/>
      <c r="J47" s="451"/>
      <c r="K47" s="451"/>
      <c r="L47" s="453" t="s">
        <v>94</v>
      </c>
      <c r="M47" s="453"/>
      <c r="N47" s="1414"/>
      <c r="O47" s="1414"/>
      <c r="P47" s="1414"/>
      <c r="Q47" s="1414"/>
      <c r="R47" s="193"/>
      <c r="S47" s="198"/>
    </row>
    <row r="48" spans="1:19" s="192" customFormat="1" ht="12.75" customHeight="1">
      <c r="A48" s="372"/>
      <c r="B48" s="196"/>
      <c r="C48" s="193"/>
      <c r="D48" s="193"/>
      <c r="E48" s="193"/>
      <c r="F48" s="193"/>
      <c r="G48" s="197"/>
      <c r="H48" s="200"/>
      <c r="I48" s="193"/>
      <c r="J48" s="193"/>
      <c r="K48" s="193"/>
      <c r="L48" s="196"/>
      <c r="M48" s="196"/>
      <c r="N48" s="193"/>
      <c r="O48" s="193"/>
      <c r="P48" s="193"/>
      <c r="Q48" s="193"/>
      <c r="R48" s="193"/>
      <c r="S48" s="198"/>
    </row>
    <row r="49" spans="1:21" s="192" customFormat="1" ht="22.5" customHeight="1">
      <c r="A49" s="455" t="s">
        <v>233</v>
      </c>
      <c r="B49" s="196" t="s">
        <v>578</v>
      </c>
      <c r="C49" s="196"/>
      <c r="D49" s="193"/>
      <c r="E49" s="193"/>
      <c r="F49" s="200" t="s">
        <v>579</v>
      </c>
      <c r="G49" s="193"/>
      <c r="H49" s="1407"/>
      <c r="I49" s="1435"/>
      <c r="J49" s="1435"/>
      <c r="K49" s="1435"/>
      <c r="L49" s="1435"/>
      <c r="M49" s="196"/>
      <c r="N49" s="193"/>
      <c r="O49" s="193"/>
      <c r="P49" s="193"/>
      <c r="Q49" s="193"/>
      <c r="R49" s="193"/>
      <c r="S49" s="198"/>
      <c r="U49" s="192">
        <v>0</v>
      </c>
    </row>
    <row r="50" spans="1:19" s="192" customFormat="1" ht="12.75" customHeight="1">
      <c r="A50" s="372"/>
      <c r="B50" s="196"/>
      <c r="C50" s="193"/>
      <c r="D50" s="193"/>
      <c r="E50" s="193"/>
      <c r="F50" s="193"/>
      <c r="G50" s="197"/>
      <c r="H50" s="200"/>
      <c r="I50" s="193"/>
      <c r="J50" s="193"/>
      <c r="K50" s="193"/>
      <c r="L50" s="196"/>
      <c r="M50" s="196"/>
      <c r="N50" s="193"/>
      <c r="O50" s="193"/>
      <c r="P50" s="193"/>
      <c r="Q50" s="193"/>
      <c r="R50" s="193"/>
      <c r="S50" s="198"/>
    </row>
    <row r="51" spans="1:21" s="192" customFormat="1" ht="24" customHeight="1">
      <c r="A51" s="456" t="s">
        <v>235</v>
      </c>
      <c r="B51" s="453" t="s">
        <v>578</v>
      </c>
      <c r="C51" s="453"/>
      <c r="D51" s="451"/>
      <c r="E51" s="451"/>
      <c r="F51" s="450" t="s">
        <v>580</v>
      </c>
      <c r="G51" s="451"/>
      <c r="H51" s="1434"/>
      <c r="I51" s="1434"/>
      <c r="J51" s="1434"/>
      <c r="K51" s="1434"/>
      <c r="L51" s="1434"/>
      <c r="M51" s="193"/>
      <c r="N51" s="193"/>
      <c r="O51" s="193"/>
      <c r="P51" s="193"/>
      <c r="Q51" s="193"/>
      <c r="R51" s="193"/>
      <c r="S51" s="198"/>
      <c r="U51" s="192">
        <v>0</v>
      </c>
    </row>
    <row r="52" spans="1:19" s="192" customFormat="1" ht="12.75" customHeight="1">
      <c r="A52" s="189"/>
      <c r="B52" s="193"/>
      <c r="C52" s="193"/>
      <c r="D52" s="193"/>
      <c r="E52" s="193"/>
      <c r="F52" s="193"/>
      <c r="G52" s="193"/>
      <c r="H52" s="1404"/>
      <c r="I52" s="1404"/>
      <c r="J52" s="197"/>
      <c r="K52" s="193"/>
      <c r="L52" s="193"/>
      <c r="M52" s="193"/>
      <c r="N52" s="193"/>
      <c r="O52" s="193"/>
      <c r="P52" s="193"/>
      <c r="Q52" s="193"/>
      <c r="R52" s="193"/>
      <c r="S52" s="198"/>
    </row>
    <row r="53" spans="1:23" s="192" customFormat="1" ht="12.75" customHeight="1">
      <c r="A53" s="372" t="s">
        <v>481</v>
      </c>
      <c r="B53" s="196" t="s">
        <v>581</v>
      </c>
      <c r="C53" s="196"/>
      <c r="D53" s="193"/>
      <c r="E53" s="193"/>
      <c r="F53" s="200" t="s">
        <v>582</v>
      </c>
      <c r="G53" s="193"/>
      <c r="H53" s="200"/>
      <c r="I53" s="1407"/>
      <c r="J53" s="1407"/>
      <c r="K53" s="1407"/>
      <c r="L53" s="1408"/>
      <c r="M53" s="193"/>
      <c r="N53" s="200" t="s">
        <v>585</v>
      </c>
      <c r="O53" s="193"/>
      <c r="P53" s="193"/>
      <c r="Q53" s="193"/>
      <c r="R53" s="193"/>
      <c r="S53" s="198"/>
      <c r="U53" s="192" t="b">
        <v>0</v>
      </c>
      <c r="V53" s="192" t="b">
        <v>0</v>
      </c>
      <c r="W53" s="192" t="b">
        <v>0</v>
      </c>
    </row>
    <row r="54" spans="1:23" s="192" customFormat="1" ht="12.75" customHeight="1">
      <c r="A54" s="372"/>
      <c r="B54" s="196" t="s">
        <v>583</v>
      </c>
      <c r="C54" s="196"/>
      <c r="D54" s="193"/>
      <c r="E54" s="193"/>
      <c r="F54" s="200" t="s">
        <v>584</v>
      </c>
      <c r="G54" s="193"/>
      <c r="H54" s="200"/>
      <c r="I54" s="1409"/>
      <c r="J54" s="1409"/>
      <c r="K54" s="1409"/>
      <c r="L54" s="1147"/>
      <c r="M54" s="193"/>
      <c r="N54" s="200" t="s">
        <v>586</v>
      </c>
      <c r="O54" s="193"/>
      <c r="P54" s="193"/>
      <c r="Q54" s="193"/>
      <c r="R54" s="193"/>
      <c r="S54" s="198"/>
      <c r="U54" s="192" t="b">
        <v>0</v>
      </c>
      <c r="V54" s="192" t="b">
        <v>0</v>
      </c>
      <c r="W54" s="192" t="b">
        <v>0</v>
      </c>
    </row>
    <row r="55" spans="1:19" s="192" customFormat="1" ht="12.75" customHeight="1">
      <c r="A55" s="372"/>
      <c r="B55" s="196"/>
      <c r="C55" s="196"/>
      <c r="D55" s="193"/>
      <c r="E55" s="197"/>
      <c r="F55" s="193"/>
      <c r="G55" s="197"/>
      <c r="H55" s="197"/>
      <c r="I55" s="197"/>
      <c r="J55" s="197"/>
      <c r="K55" s="193"/>
      <c r="L55" s="193"/>
      <c r="M55" s="193"/>
      <c r="N55" s="193"/>
      <c r="O55" s="193"/>
      <c r="P55" s="193"/>
      <c r="Q55" s="193"/>
      <c r="R55" s="193"/>
      <c r="S55" s="198"/>
    </row>
    <row r="56" spans="1:21" s="192" customFormat="1" ht="27" customHeight="1">
      <c r="A56" s="455" t="s">
        <v>414</v>
      </c>
      <c r="B56" s="196" t="s">
        <v>587</v>
      </c>
      <c r="C56" s="196"/>
      <c r="D56" s="193"/>
      <c r="E56" s="200" t="s">
        <v>588</v>
      </c>
      <c r="F56" s="193"/>
      <c r="G56" s="197"/>
      <c r="H56" s="193"/>
      <c r="I56" s="1407"/>
      <c r="J56" s="1407"/>
      <c r="K56" s="1407"/>
      <c r="L56" s="1407"/>
      <c r="M56" s="193"/>
      <c r="N56" s="193"/>
      <c r="O56" s="193"/>
      <c r="P56" s="193"/>
      <c r="Q56" s="193"/>
      <c r="R56" s="193"/>
      <c r="S56" s="198"/>
      <c r="U56" s="192">
        <v>0</v>
      </c>
    </row>
    <row r="57" spans="1:21" s="192" customFormat="1" ht="24" customHeight="1">
      <c r="A57" s="456" t="s">
        <v>415</v>
      </c>
      <c r="B57" s="453" t="s">
        <v>587</v>
      </c>
      <c r="C57" s="453"/>
      <c r="D57" s="451"/>
      <c r="E57" s="450" t="s">
        <v>588</v>
      </c>
      <c r="F57" s="451"/>
      <c r="G57" s="452"/>
      <c r="H57" s="451"/>
      <c r="I57" s="1407"/>
      <c r="J57" s="1407"/>
      <c r="K57" s="1407"/>
      <c r="L57" s="1407"/>
      <c r="M57" s="193"/>
      <c r="N57" s="193"/>
      <c r="O57" s="193"/>
      <c r="P57" s="193"/>
      <c r="Q57" s="193"/>
      <c r="R57" s="193"/>
      <c r="S57" s="198"/>
      <c r="U57" s="192">
        <v>0</v>
      </c>
    </row>
    <row r="58" spans="1:19" s="192" customFormat="1" ht="12.75" customHeight="1">
      <c r="A58" s="372"/>
      <c r="B58" s="196"/>
      <c r="C58" s="196"/>
      <c r="D58" s="193"/>
      <c r="E58" s="193"/>
      <c r="F58" s="200"/>
      <c r="G58" s="197"/>
      <c r="H58" s="193"/>
      <c r="I58" s="200"/>
      <c r="J58" s="200"/>
      <c r="K58" s="193"/>
      <c r="L58" s="193"/>
      <c r="M58" s="193"/>
      <c r="N58" s="193"/>
      <c r="O58" s="193"/>
      <c r="P58" s="193"/>
      <c r="Q58" s="193"/>
      <c r="R58" s="193"/>
      <c r="S58" s="198"/>
    </row>
    <row r="59" spans="1:19" ht="14.25">
      <c r="A59" s="409" t="s">
        <v>234</v>
      </c>
      <c r="B59" s="173"/>
      <c r="C59" s="173"/>
      <c r="D59" s="173"/>
      <c r="E59" s="173"/>
      <c r="F59" s="173"/>
      <c r="G59" s="178"/>
      <c r="H59" s="173"/>
      <c r="I59" s="173"/>
      <c r="J59" s="173"/>
      <c r="K59" s="173"/>
      <c r="L59" s="173"/>
      <c r="M59" s="173"/>
      <c r="N59" s="173"/>
      <c r="O59" s="173"/>
      <c r="P59" s="173"/>
      <c r="Q59" s="173"/>
      <c r="R59" s="173"/>
      <c r="S59" s="408"/>
    </row>
    <row r="60" spans="1:19" ht="15">
      <c r="A60" s="410"/>
      <c r="B60" s="404"/>
      <c r="C60" s="404"/>
      <c r="D60" s="404"/>
      <c r="E60" s="404"/>
      <c r="F60" s="173"/>
      <c r="G60" s="180" t="s">
        <v>56</v>
      </c>
      <c r="H60" s="173"/>
      <c r="I60" s="179" t="s">
        <v>57</v>
      </c>
      <c r="J60" s="179"/>
      <c r="K60" s="173"/>
      <c r="L60" s="173"/>
      <c r="M60" s="173"/>
      <c r="N60" s="173"/>
      <c r="O60" s="173"/>
      <c r="P60" s="173"/>
      <c r="Q60" s="173"/>
      <c r="R60" s="173"/>
      <c r="S60" s="408"/>
    </row>
    <row r="61" spans="1:19" ht="14.25">
      <c r="A61" s="411" t="s">
        <v>513</v>
      </c>
      <c r="B61" s="404"/>
      <c r="C61" s="404"/>
      <c r="D61" s="404"/>
      <c r="E61" s="404"/>
      <c r="F61" s="173"/>
      <c r="G61" s="36"/>
      <c r="H61" s="173"/>
      <c r="I61" s="36"/>
      <c r="J61" s="66"/>
      <c r="K61" s="173"/>
      <c r="L61" s="173"/>
      <c r="M61" s="173"/>
      <c r="N61" s="173"/>
      <c r="O61" s="173"/>
      <c r="P61" s="173"/>
      <c r="Q61" s="173"/>
      <c r="R61" s="173"/>
      <c r="S61" s="408"/>
    </row>
    <row r="62" spans="1:19" ht="14.25">
      <c r="A62" s="411" t="s">
        <v>518</v>
      </c>
      <c r="B62" s="404"/>
      <c r="C62" s="404"/>
      <c r="D62" s="404"/>
      <c r="E62" s="173"/>
      <c r="F62" s="173"/>
      <c r="G62" s="36"/>
      <c r="H62" s="173"/>
      <c r="I62" s="36"/>
      <c r="J62" s="66"/>
      <c r="K62" s="173"/>
      <c r="L62" s="173"/>
      <c r="M62" s="173"/>
      <c r="N62" s="173"/>
      <c r="O62" s="173"/>
      <c r="P62" s="173"/>
      <c r="Q62" s="173"/>
      <c r="R62" s="173"/>
      <c r="S62" s="408"/>
    </row>
    <row r="63" spans="1:19" ht="14.25">
      <c r="A63" s="411" t="s">
        <v>514</v>
      </c>
      <c r="B63" s="66"/>
      <c r="C63" s="404"/>
      <c r="D63" s="404"/>
      <c r="E63" s="173"/>
      <c r="F63" s="173"/>
      <c r="G63" s="36"/>
      <c r="H63" s="173"/>
      <c r="I63" s="36"/>
      <c r="J63" s="66"/>
      <c r="K63" s="173"/>
      <c r="L63" s="173"/>
      <c r="M63" s="173"/>
      <c r="N63" s="173"/>
      <c r="O63" s="173"/>
      <c r="P63" s="173"/>
      <c r="Q63" s="173"/>
      <c r="R63" s="173"/>
      <c r="S63" s="408"/>
    </row>
    <row r="64" spans="1:19" ht="25.5" customHeight="1">
      <c r="A64" s="1432" t="s">
        <v>515</v>
      </c>
      <c r="B64" s="1433"/>
      <c r="C64" s="1433"/>
      <c r="D64" s="1433"/>
      <c r="E64" s="1433"/>
      <c r="F64" s="173"/>
      <c r="G64" s="36"/>
      <c r="H64" s="173"/>
      <c r="I64" s="36"/>
      <c r="J64" s="66"/>
      <c r="K64" s="173"/>
      <c r="L64" s="173"/>
      <c r="M64" s="173"/>
      <c r="N64" s="173"/>
      <c r="O64" s="173"/>
      <c r="P64" s="173"/>
      <c r="Q64" s="173"/>
      <c r="R64" s="173"/>
      <c r="S64" s="408"/>
    </row>
    <row r="65" spans="1:19" ht="14.25">
      <c r="A65" s="412" t="s">
        <v>516</v>
      </c>
      <c r="B65" s="413"/>
      <c r="C65" s="413"/>
      <c r="D65" s="413"/>
      <c r="E65" s="414"/>
      <c r="F65" s="414"/>
      <c r="G65" s="37"/>
      <c r="H65" s="414"/>
      <c r="I65" s="37"/>
      <c r="J65" s="418"/>
      <c r="K65" s="414"/>
      <c r="L65" s="414"/>
      <c r="M65" s="414"/>
      <c r="N65" s="414"/>
      <c r="O65" s="414"/>
      <c r="P65" s="414"/>
      <c r="Q65" s="414"/>
      <c r="R65" s="414"/>
      <c r="S65" s="415"/>
    </row>
    <row r="66" spans="1:19" ht="24" customHeight="1">
      <c r="A66" s="664" t="s">
        <v>467</v>
      </c>
      <c r="B66" s="1134"/>
      <c r="C66" s="1405"/>
      <c r="D66" s="1405"/>
      <c r="E66" s="1405"/>
      <c r="F66" s="1405"/>
      <c r="G66" s="1405"/>
      <c r="H66" s="1405"/>
      <c r="I66" s="1405"/>
      <c r="J66" s="1405"/>
      <c r="K66" s="1405"/>
      <c r="L66" s="1405"/>
      <c r="M66" s="1405"/>
      <c r="N66" s="1405"/>
      <c r="O66" s="1405"/>
      <c r="P66" s="1405"/>
      <c r="Q66" s="1405"/>
      <c r="R66" s="1405"/>
      <c r="S66" s="1406"/>
    </row>
    <row r="67" spans="1:19" ht="15">
      <c r="A67" s="422" t="s">
        <v>60</v>
      </c>
      <c r="B67" s="374"/>
      <c r="C67" s="374"/>
      <c r="D67" s="374"/>
      <c r="E67" s="374"/>
      <c r="F67" s="374"/>
      <c r="G67" s="431"/>
      <c r="H67" s="374"/>
      <c r="I67" s="374"/>
      <c r="J67" s="374"/>
      <c r="K67" s="374"/>
      <c r="L67" s="374"/>
      <c r="M67" s="374"/>
      <c r="N67" s="374"/>
      <c r="O67" s="374"/>
      <c r="P67" s="374"/>
      <c r="Q67" s="374"/>
      <c r="R67" s="374"/>
      <c r="S67" s="374"/>
    </row>
    <row r="68" spans="1:14" ht="23.25" customHeight="1">
      <c r="A68" s="1402" t="s">
        <v>433</v>
      </c>
      <c r="B68" s="1403"/>
      <c r="C68" s="1403"/>
      <c r="D68" s="1403"/>
      <c r="E68" s="1403"/>
      <c r="F68" s="1403"/>
      <c r="G68" s="1403"/>
      <c r="H68" s="1403"/>
      <c r="I68" s="1403"/>
      <c r="J68" s="1403"/>
      <c r="K68" s="1403"/>
      <c r="L68" s="1403"/>
      <c r="M68" s="1403"/>
      <c r="N68" s="1403"/>
    </row>
    <row r="69" spans="1:10" ht="14.25">
      <c r="A69" s="423"/>
      <c r="B69" s="169"/>
      <c r="G69" s="181"/>
      <c r="I69" s="169"/>
      <c r="J69" s="169"/>
    </row>
    <row r="70" spans="1:10" ht="14.25">
      <c r="A70" s="169"/>
      <c r="B70" s="169"/>
      <c r="G70" s="181"/>
      <c r="I70" s="169"/>
      <c r="J70" s="169"/>
    </row>
    <row r="71" spans="1:10" ht="14.25">
      <c r="A71" s="169"/>
      <c r="B71" s="169"/>
      <c r="G71" s="181"/>
      <c r="I71" s="169"/>
      <c r="J71" s="169"/>
    </row>
    <row r="72" spans="1:10" ht="14.25">
      <c r="A72" s="169"/>
      <c r="B72" s="169"/>
      <c r="G72" s="181"/>
      <c r="I72" s="169"/>
      <c r="J72" s="169"/>
    </row>
    <row r="73" spans="1:10" ht="14.25">
      <c r="A73" s="169"/>
      <c r="B73" s="169"/>
      <c r="G73" s="181"/>
      <c r="I73" s="169"/>
      <c r="J73" s="169"/>
    </row>
    <row r="74" spans="1:10" ht="14.25">
      <c r="A74" s="169"/>
      <c r="B74" s="169"/>
      <c r="G74" s="181"/>
      <c r="I74" s="169"/>
      <c r="J74" s="169"/>
    </row>
    <row r="75" spans="1:10" ht="14.25">
      <c r="A75" s="169"/>
      <c r="B75" s="169"/>
      <c r="G75" s="181"/>
      <c r="I75" s="169"/>
      <c r="J75" s="169"/>
    </row>
    <row r="76" spans="1:10" ht="14.25">
      <c r="A76" s="169"/>
      <c r="B76" s="169"/>
      <c r="G76" s="181"/>
      <c r="I76" s="169"/>
      <c r="J76" s="169"/>
    </row>
    <row r="77" spans="1:10" ht="14.25">
      <c r="A77" s="169"/>
      <c r="B77" s="169"/>
      <c r="G77" s="181"/>
      <c r="I77" s="169"/>
      <c r="J77" s="169"/>
    </row>
    <row r="78" spans="1:10" ht="14.25">
      <c r="A78" s="169"/>
      <c r="B78" s="169"/>
      <c r="G78" s="181"/>
      <c r="I78" s="169"/>
      <c r="J78" s="169"/>
    </row>
    <row r="79" spans="1:10" ht="14.25">
      <c r="A79" s="169"/>
      <c r="B79" s="169"/>
      <c r="G79" s="181"/>
      <c r="I79" s="169"/>
      <c r="J79" s="169"/>
    </row>
    <row r="80" spans="1:10" ht="14.25">
      <c r="A80" s="169"/>
      <c r="B80" s="169"/>
      <c r="G80" s="181"/>
      <c r="I80" s="169"/>
      <c r="J80" s="169"/>
    </row>
    <row r="81" spans="1:10" ht="14.25">
      <c r="A81" s="169"/>
      <c r="B81" s="169"/>
      <c r="G81" s="181"/>
      <c r="I81" s="169"/>
      <c r="J81" s="169"/>
    </row>
    <row r="82" spans="1:10" ht="14.25">
      <c r="A82" s="169"/>
      <c r="B82" s="169"/>
      <c r="G82" s="181"/>
      <c r="I82" s="169"/>
      <c r="J82" s="169"/>
    </row>
    <row r="83" spans="1:10" ht="14.25">
      <c r="A83" s="169"/>
      <c r="B83" s="169"/>
      <c r="G83" s="181"/>
      <c r="I83" s="169"/>
      <c r="J83" s="169"/>
    </row>
    <row r="84" spans="1:10" ht="14.25">
      <c r="A84" s="169"/>
      <c r="B84" s="169"/>
      <c r="G84" s="181"/>
      <c r="I84" s="169"/>
      <c r="J84" s="169"/>
    </row>
    <row r="85" spans="1:10" ht="14.25">
      <c r="A85" s="169"/>
      <c r="B85" s="169"/>
      <c r="G85" s="181"/>
      <c r="I85" s="169"/>
      <c r="J85" s="169"/>
    </row>
    <row r="86" spans="1:10" ht="14.25">
      <c r="A86" s="169"/>
      <c r="B86" s="169"/>
      <c r="G86" s="181"/>
      <c r="I86" s="169"/>
      <c r="J86" s="169"/>
    </row>
    <row r="87" spans="1:10" ht="14.25">
      <c r="A87" s="169"/>
      <c r="B87" s="169"/>
      <c r="G87" s="181"/>
      <c r="I87" s="169"/>
      <c r="J87" s="169"/>
    </row>
    <row r="88" spans="1:10" ht="14.25">
      <c r="A88" s="169"/>
      <c r="B88" s="169"/>
      <c r="G88" s="181"/>
      <c r="I88" s="169"/>
      <c r="J88" s="169"/>
    </row>
    <row r="89" spans="1:10" ht="14.25">
      <c r="A89" s="169"/>
      <c r="B89" s="169"/>
      <c r="G89" s="181"/>
      <c r="I89" s="169"/>
      <c r="J89" s="169"/>
    </row>
    <row r="90" spans="1:10" ht="14.25">
      <c r="A90" s="169"/>
      <c r="B90" s="169"/>
      <c r="G90" s="181"/>
      <c r="I90" s="169"/>
      <c r="J90" s="169"/>
    </row>
    <row r="91" spans="1:10" ht="14.25">
      <c r="A91" s="169"/>
      <c r="B91" s="169"/>
      <c r="G91" s="181"/>
      <c r="I91" s="169"/>
      <c r="J91" s="169"/>
    </row>
    <row r="92" spans="1:10" ht="14.25">
      <c r="A92" s="169"/>
      <c r="B92" s="169"/>
      <c r="G92" s="181"/>
      <c r="I92" s="169"/>
      <c r="J92" s="169"/>
    </row>
    <row r="93" spans="1:10" ht="14.25">
      <c r="A93" s="169"/>
      <c r="B93" s="169"/>
      <c r="G93" s="181"/>
      <c r="I93" s="169"/>
      <c r="J93" s="169"/>
    </row>
    <row r="94" spans="1:10" ht="14.25">
      <c r="A94" s="169"/>
      <c r="B94" s="169"/>
      <c r="G94" s="181"/>
      <c r="I94" s="169"/>
      <c r="J94" s="169"/>
    </row>
    <row r="95" spans="1:10" ht="14.25">
      <c r="A95" s="169"/>
      <c r="B95" s="169"/>
      <c r="G95" s="181"/>
      <c r="I95" s="169"/>
      <c r="J95" s="169"/>
    </row>
    <row r="96" spans="1:10" ht="14.25">
      <c r="A96" s="169"/>
      <c r="B96" s="169"/>
      <c r="G96" s="181"/>
      <c r="I96" s="169"/>
      <c r="J96" s="169"/>
    </row>
    <row r="97" spans="1:10" ht="14.25">
      <c r="A97" s="169"/>
      <c r="B97" s="169"/>
      <c r="G97" s="181"/>
      <c r="I97" s="169"/>
      <c r="J97" s="169"/>
    </row>
    <row r="98" spans="1:10" ht="14.25">
      <c r="A98" s="169"/>
      <c r="B98" s="169"/>
      <c r="G98" s="181"/>
      <c r="I98" s="169"/>
      <c r="J98" s="169"/>
    </row>
    <row r="99" spans="1:10" ht="14.25">
      <c r="A99" s="169"/>
      <c r="B99" s="169"/>
      <c r="G99" s="181"/>
      <c r="I99" s="169"/>
      <c r="J99" s="169"/>
    </row>
    <row r="100" spans="1:10" ht="14.25">
      <c r="A100" s="169"/>
      <c r="B100" s="169"/>
      <c r="G100" s="181"/>
      <c r="I100" s="169"/>
      <c r="J100" s="169"/>
    </row>
    <row r="101" spans="1:10" ht="14.25">
      <c r="A101" s="169"/>
      <c r="B101" s="169"/>
      <c r="G101" s="181"/>
      <c r="I101" s="169"/>
      <c r="J101" s="169"/>
    </row>
    <row r="102" spans="1:10" ht="14.25">
      <c r="A102" s="169"/>
      <c r="B102" s="169"/>
      <c r="G102" s="181"/>
      <c r="I102" s="169"/>
      <c r="J102" s="169"/>
    </row>
    <row r="103" spans="1:10" ht="14.25">
      <c r="A103" s="169"/>
      <c r="B103" s="169"/>
      <c r="G103" s="181"/>
      <c r="I103" s="169"/>
      <c r="J103" s="169"/>
    </row>
    <row r="104" spans="1:10" ht="14.25">
      <c r="A104" s="169"/>
      <c r="B104" s="169"/>
      <c r="G104" s="181"/>
      <c r="I104" s="169"/>
      <c r="J104" s="169"/>
    </row>
  </sheetData>
  <sheetProtection/>
  <protectedRanges>
    <protectedRange sqref="F49 I11:M11 N53:N54 K53:K54 E12:F12 E9:F10 E55 I55:J55 I52:J52 A9:D12 F53:F54 B41:F42 H53:H55 A42 I44:J45 I47:J50 H43:H50 L43:M50 A53:C55 F51 A43:C51" name="Range1"/>
    <protectedRange sqref="E60:E61 G61:G63 I61:J63" name="Range18"/>
    <protectedRange sqref="A4:F7" name="Range11_1_1"/>
    <protectedRange sqref="A8:F8" name="Range1_1_1"/>
    <protectedRange sqref="J56 L56" name="Range1_1"/>
    <protectedRange sqref="J57 L57" name="Range1_1_2"/>
  </protectedRanges>
  <mergeCells count="38">
    <mergeCell ref="I57:L57"/>
    <mergeCell ref="A64:E64"/>
    <mergeCell ref="B28:D28"/>
    <mergeCell ref="H29:J29"/>
    <mergeCell ref="H51:L51"/>
    <mergeCell ref="H49:L49"/>
    <mergeCell ref="K29:M29"/>
    <mergeCell ref="B29:D29"/>
    <mergeCell ref="H15:J15"/>
    <mergeCell ref="K15:M15"/>
    <mergeCell ref="B15:D15"/>
    <mergeCell ref="E15:G15"/>
    <mergeCell ref="A9:F9"/>
    <mergeCell ref="A4:S4"/>
    <mergeCell ref="A8:S8"/>
    <mergeCell ref="A7:S7"/>
    <mergeCell ref="A6:S6"/>
    <mergeCell ref="A5:S5"/>
    <mergeCell ref="B11:D11"/>
    <mergeCell ref="B14:D14"/>
    <mergeCell ref="E14:G14"/>
    <mergeCell ref="E29:G29"/>
    <mergeCell ref="E28:G28"/>
    <mergeCell ref="N29:S29"/>
    <mergeCell ref="J11:L11"/>
    <mergeCell ref="N14:S14"/>
    <mergeCell ref="H14:M14"/>
    <mergeCell ref="N15:S15"/>
    <mergeCell ref="A68:N68"/>
    <mergeCell ref="H52:I52"/>
    <mergeCell ref="B66:S66"/>
    <mergeCell ref="I53:L53"/>
    <mergeCell ref="I54:L54"/>
    <mergeCell ref="N28:S28"/>
    <mergeCell ref="H28:M28"/>
    <mergeCell ref="N47:Q47"/>
    <mergeCell ref="N44:Q44"/>
    <mergeCell ref="I56:L56"/>
  </mergeCells>
  <conditionalFormatting sqref="B31">
    <cfRule type="cellIs" priority="1" dxfId="269" operator="notEqual" stopIfTrue="1">
      <formula>$H$31+$I$31+$J$31</formula>
    </cfRule>
  </conditionalFormatting>
  <conditionalFormatting sqref="C31">
    <cfRule type="cellIs" priority="2" dxfId="269" operator="notEqual" stopIfTrue="1">
      <formula>$K$31+$L$31+$M$31</formula>
    </cfRule>
  </conditionalFormatting>
  <conditionalFormatting sqref="B17:B25 B32 B36">
    <cfRule type="cellIs" priority="3" dxfId="269" operator="notEqual" stopIfTrue="1">
      <formula>H17+I17+J17</formula>
    </cfRule>
  </conditionalFormatting>
  <conditionalFormatting sqref="C17:C18 C22 C32 C36">
    <cfRule type="cellIs" priority="4" dxfId="269" operator="notEqual" stopIfTrue="1">
      <formula>K17+L17+M17</formula>
    </cfRule>
  </conditionalFormatting>
  <conditionalFormatting sqref="C21">
    <cfRule type="cellIs" priority="5" dxfId="269" operator="notEqual" stopIfTrue="1">
      <formula>$K$21+$L$21+$M$21</formula>
    </cfRule>
  </conditionalFormatting>
  <conditionalFormatting sqref="C20">
    <cfRule type="cellIs" priority="6" dxfId="269" operator="notEqual" stopIfTrue="1">
      <formula>$K$20+$L$20+$M$20</formula>
    </cfRule>
  </conditionalFormatting>
  <conditionalFormatting sqref="C19">
    <cfRule type="cellIs" priority="7" dxfId="269" operator="notEqual" stopIfTrue="1">
      <formula>$K$19+$L$19+$M$19</formula>
    </cfRule>
  </conditionalFormatting>
  <conditionalFormatting sqref="C23">
    <cfRule type="cellIs" priority="8" dxfId="269" operator="notEqual" stopIfTrue="1">
      <formula>$K$23+$L$23+$M$23</formula>
    </cfRule>
  </conditionalFormatting>
  <conditionalFormatting sqref="C24">
    <cfRule type="cellIs" priority="9" dxfId="269" operator="notEqual" stopIfTrue="1">
      <formula>$K$24+$L$24+$M$24</formula>
    </cfRule>
  </conditionalFormatting>
  <conditionalFormatting sqref="C25">
    <cfRule type="cellIs" priority="10" dxfId="269" operator="notEqual" stopIfTrue="1">
      <formula>$K$25+$L$25+$M$25</formula>
    </cfRule>
  </conditionalFormatting>
  <conditionalFormatting sqref="B33">
    <cfRule type="cellIs" priority="11" dxfId="269" operator="notEqual" stopIfTrue="1">
      <formula>$H$33+$I$33+$J$33</formula>
    </cfRule>
  </conditionalFormatting>
  <conditionalFormatting sqref="B34">
    <cfRule type="cellIs" priority="12" dxfId="269" operator="notEqual" stopIfTrue="1">
      <formula>$H$34+$I$34+$J$34</formula>
    </cfRule>
  </conditionalFormatting>
  <conditionalFormatting sqref="B35">
    <cfRule type="cellIs" priority="13" dxfId="269" operator="notEqual" stopIfTrue="1">
      <formula>$H$35+$I$35+$J$35</formula>
    </cfRule>
  </conditionalFormatting>
  <conditionalFormatting sqref="B37">
    <cfRule type="cellIs" priority="14" dxfId="269" operator="notEqual" stopIfTrue="1">
      <formula>$H$37+$I$37+$J$37</formula>
    </cfRule>
  </conditionalFormatting>
  <conditionalFormatting sqref="B38">
    <cfRule type="cellIs" priority="15" dxfId="269" operator="notEqual" stopIfTrue="1">
      <formula>$H$38+$I$38+$J$38</formula>
    </cfRule>
  </conditionalFormatting>
  <conditionalFormatting sqref="B39">
    <cfRule type="cellIs" priority="16" dxfId="269" operator="notEqual" stopIfTrue="1">
      <formula>$H$39+$I$39+$J$39</formula>
    </cfRule>
  </conditionalFormatting>
  <conditionalFormatting sqref="C33">
    <cfRule type="cellIs" priority="17" dxfId="269" operator="notEqual" stopIfTrue="1">
      <formula>$K$33+$L$33+$M$33</formula>
    </cfRule>
  </conditionalFormatting>
  <conditionalFormatting sqref="C34">
    <cfRule type="cellIs" priority="18" dxfId="269" operator="notEqual" stopIfTrue="1">
      <formula>$K$34+$L$34+$M$34</formula>
    </cfRule>
  </conditionalFormatting>
  <conditionalFormatting sqref="C35">
    <cfRule type="cellIs" priority="19" dxfId="269" operator="notEqual" stopIfTrue="1">
      <formula>$K$35+$L$35+$M$35</formula>
    </cfRule>
  </conditionalFormatting>
  <conditionalFormatting sqref="C37">
    <cfRule type="cellIs" priority="20" dxfId="269" operator="notEqual" stopIfTrue="1">
      <formula>$K$37+$L$37+$M$37</formula>
    </cfRule>
  </conditionalFormatting>
  <conditionalFormatting sqref="C38">
    <cfRule type="cellIs" priority="21" dxfId="269" operator="notEqual" stopIfTrue="1">
      <formula>$K$38+$L$38+$M$38</formula>
    </cfRule>
  </conditionalFormatting>
  <conditionalFormatting sqref="C39">
    <cfRule type="cellIs" priority="22" dxfId="269" operator="notEqual" stopIfTrue="1">
      <formula>$K$39+$L$39+$M$39</formula>
    </cfRule>
  </conditionalFormatting>
  <dataValidations count="17">
    <dataValidation type="custom" allowBlank="1" showInputMessage="1" showErrorMessage="1" errorTitle="Invalid" error="Sample size cannot be less than Survey contacts" sqref="G62 I62">
      <formula1>G62&gt;=G63</formula1>
    </dataValidation>
    <dataValidation type="custom" allowBlank="1" showInputMessage="1" showErrorMessage="1" errorTitle="Invalid" error="Completed surveys cannot be greater than survey contacts" sqref="G64 I64">
      <formula1>G64&lt;=G63</formula1>
    </dataValidation>
    <dataValidation type="custom" allowBlank="1" showInputMessage="1" showErrorMessage="1" errorTitle="Invalid" error="Survey contacts cannot be greater than completed survey" sqref="G63 I63">
      <formula1>G63&gt;=G64</formula1>
    </dataValidation>
    <dataValidation type="custom" allowBlank="1" showErrorMessage="1" promptTitle="CAUTION!" prompt="Do Not Enter! This is an automatically calculated total!" errorTitle="CAUTION!" error="DO Not Enter! This is an automatically calculated total!" sqref="D32:G32 N32:S32">
      <formula1>"SUM(B33:B35)"</formula1>
    </dataValidation>
    <dataValidation type="custom" allowBlank="1" showErrorMessage="1" promptTitle="CAUTION!" prompt="Do Not Enter! This is an automatically calculated total!" errorTitle="CAUTION!" error="Do Not Enter! This is an automatically calculated total!" sqref="D36:G36 N36:S36">
      <formula1>"SUM(B37:B39)"</formula1>
    </dataValidation>
    <dataValidation type="textLength" operator="lessThanOrEqual" allowBlank="1" showErrorMessage="1" promptTitle="Footnote is too long!" prompt="Footnotes cannot be longer than 255 characters, please enter additional footnotes as a &quot;General Footnote&quot; on a separate page." errorTitle="Footnote is too long!" error="The note you are trying to enter is too long for this field (greater than 255 characters). Please use the General Comments sheet for this note!" sqref="B66:S66">
      <formula1>255</formula1>
    </dataValidation>
    <dataValidation type="custom" allowBlank="1" showErrorMessage="1" promptTitle="CAUTION" prompt="Do not enter, this is an automatically calculated total of Child &amp; Adults in Arrested." errorTitle="CAUTION" error="Do not enter, this is an automatically calculated total." sqref="D17 D31:S31 F17:S17">
      <formula1>"None"</formula1>
    </dataValidation>
    <dataValidation type="custom" allowBlank="1" showErrorMessage="1" promptTitle="CAUTION" prompt="Do not enter, this is an automatically calculated total." errorTitle="CAUTION" error="Do not enter, this is an automatically calculated total." sqref="H36:M36 H32:M32 D18:S18 D22:S22">
      <formula1>"None"</formula1>
    </dataValidation>
    <dataValidation type="textLength" operator="equal" allowBlank="1" showErrorMessage="1" errorTitle="ERROR" error="Please enter two character state abbreviation only" sqref="B11:D11">
      <formula1>2</formula1>
    </dataValidation>
    <dataValidation type="custom" allowBlank="1" showInputMessage="1" showErrorMessage="1" promptTitle="CAUTION" prompt="if RED, this total is does not match with T1 to T2 change (If arrested at T1)" errorTitle="CAUTION" error="Do not enter, this is an automatically calculated total." sqref="B31 B17">
      <formula1>"None"</formula1>
    </dataValidation>
    <dataValidation type="custom" allowBlank="1" showInputMessage="1" showErrorMessage="1" promptTitle="CAUTION" prompt="if RED, this total is does not match with T1 to T2 change (If  Not Arrested at T1)" errorTitle="CAUTION" error="Do not enter, this is an automatically calculated total." sqref="C31 C17">
      <formula1>"None"</formula1>
    </dataValidation>
    <dataValidation type="custom" allowBlank="1" showInputMessage="1" showErrorMessage="1" promptTitle="CAUTION" prompt="if RED, this total is does not match with T1 to T2 change (If arrested at T1)" errorTitle="CAUTION" error="Do not enter, this is an automatically calculated total of Child &amp; Adults in Arrested." sqref="B36 B22 B18 B32">
      <formula1>"None"</formula1>
    </dataValidation>
    <dataValidation type="custom" allowBlank="1" showInputMessage="1" showErrorMessage="1" promptTitle="CAUTION" prompt="if RED, this total is does not match with T1 to T2 change (If  Not Arrested at T1)" errorTitle="CAUTION" error="Do not enter, this is an automatically calculated total of Child &amp; Adults in Arrested." sqref="C18 C36 C32 C22">
      <formula1>"None"</formula1>
    </dataValidation>
    <dataValidation allowBlank="1" showErrorMessage="1" promptTitle="CAUTION" prompt="if RED, this total is does not match with T1 to T2 change (If arrested at T1)" errorTitle="CAUTION" error="Do not enter, this is an automatically calculated total of Child &amp; Adults in Arrested." sqref="B19:C21 B37:C39 B33:C35 B23:C25"/>
    <dataValidation type="custom" allowBlank="1" showErrorMessage="1" error="Do not enter, this is an automatically calculated total." sqref="S23:S25 S19:S21">
      <formula1>"None"</formula1>
    </dataValidation>
    <dataValidation type="custom" allowBlank="1" showInputMessage="1" showErrorMessage="1" error="Do not enter, this is an automatically calculated total." sqref="S33:S35 S37:S39">
      <formula1>"None"</formula1>
    </dataValidation>
    <dataValidation type="custom" allowBlank="1" showErrorMessage="1" promptTitle="CAUTION" prompt="Do not enter, this is an automatically calculated total of Child &amp; Adults in Arrested." errorTitle="CAUTION" error="Do not enter, this is an automatically calculated tota." sqref="E17">
      <formula1>"None"</formula1>
    </dataValidation>
  </dataValidations>
  <printOptions horizontalCentered="1"/>
  <pageMargins left="0" right="0" top="0.25" bottom="0.5" header="0.25" footer="0.25"/>
  <pageSetup fitToHeight="2" horizontalDpi="600" verticalDpi="600" orientation="landscape" scale="63" r:id="rId3"/>
  <headerFooter alignWithMargins="0">
    <oddFooter>&amp;LFY 2017 Uniform Reporting System (URS) Table 19A&amp;RPage &amp;P</oddFooter>
  </headerFooter>
  <rowBreaks count="1" manualBreakCount="1">
    <brk id="40" max="18" man="1"/>
  </rowBreaks>
  <ignoredErrors>
    <ignoredError sqref="S22 S36" formula="1"/>
  </ignoredErrors>
  <drawing r:id="rId2"/>
  <legacyDrawing r:id="rId1"/>
</worksheet>
</file>

<file path=xl/worksheets/sheet28.xml><?xml version="1.0" encoding="utf-8"?>
<worksheet xmlns="http://schemas.openxmlformats.org/spreadsheetml/2006/main" xmlns:r="http://schemas.openxmlformats.org/officeDocument/2006/relationships">
  <sheetPr codeName="Sheet28"/>
  <dimension ref="A1:Z93"/>
  <sheetViews>
    <sheetView zoomScalePageLayoutView="0" workbookViewId="0" topLeftCell="A1">
      <selection activeCell="A1" sqref="A1"/>
    </sheetView>
  </sheetViews>
  <sheetFormatPr defaultColWidth="9.140625" defaultRowHeight="12.75"/>
  <cols>
    <col min="1" max="1" width="33.421875" style="176" customWidth="1"/>
    <col min="2" max="2" width="9.00390625" style="176" customWidth="1"/>
    <col min="3" max="3" width="9.57421875" style="169" customWidth="1"/>
    <col min="4" max="4" width="8.28125" style="169" customWidth="1"/>
    <col min="5" max="5" width="9.00390625" style="169" customWidth="1"/>
    <col min="6" max="6" width="10.00390625" style="169" customWidth="1"/>
    <col min="7" max="7" width="8.421875" style="169" customWidth="1"/>
    <col min="8" max="8" width="9.8515625" style="169" customWidth="1"/>
    <col min="9" max="10" width="9.28125" style="181" customWidth="1"/>
    <col min="11" max="11" width="9.421875" style="169" customWidth="1"/>
    <col min="12" max="13" width="9.00390625" style="169" customWidth="1"/>
    <col min="14" max="14" width="8.28125" style="169" customWidth="1"/>
    <col min="15" max="15" width="7.140625" style="169" customWidth="1"/>
    <col min="16" max="16" width="8.7109375" style="169" customWidth="1"/>
    <col min="17" max="18" width="8.28125" style="169" customWidth="1"/>
    <col min="19" max="19" width="9.140625" style="169" customWidth="1"/>
    <col min="20" max="20" width="12.421875" style="169" customWidth="1"/>
    <col min="21" max="22" width="12.28125" style="169" customWidth="1"/>
    <col min="23" max="16384" width="9.140625" style="169" customWidth="1"/>
  </cols>
  <sheetData>
    <row r="1" spans="1:10" s="165" customFormat="1" ht="14.25">
      <c r="A1" s="164" t="s">
        <v>814</v>
      </c>
      <c r="B1" s="164"/>
      <c r="I1" s="183"/>
      <c r="J1" s="183"/>
    </row>
    <row r="2" spans="1:10" s="166" customFormat="1" ht="12.75">
      <c r="A2" s="797"/>
      <c r="I2" s="184"/>
      <c r="J2" s="184"/>
    </row>
    <row r="3" spans="9:10" s="166" customFormat="1" ht="9" customHeight="1">
      <c r="I3" s="184"/>
      <c r="J3" s="184"/>
    </row>
    <row r="4" spans="1:10" s="166" customFormat="1" ht="18.75" customHeight="1">
      <c r="A4" s="167" t="s">
        <v>436</v>
      </c>
      <c r="I4" s="184"/>
      <c r="J4" s="184"/>
    </row>
    <row r="5" spans="1:10" s="165" customFormat="1" ht="8.25" customHeight="1">
      <c r="A5" s="168"/>
      <c r="B5" s="168"/>
      <c r="I5" s="183"/>
      <c r="J5" s="183"/>
    </row>
    <row r="6" spans="1:19" s="165" customFormat="1" ht="18.75" customHeight="1">
      <c r="A6" s="1430" t="s">
        <v>236</v>
      </c>
      <c r="B6" s="1430"/>
      <c r="C6" s="1430"/>
      <c r="D6" s="1430"/>
      <c r="E6" s="1430"/>
      <c r="F6" s="1430"/>
      <c r="G6" s="1430"/>
      <c r="H6" s="1430"/>
      <c r="I6" s="1430"/>
      <c r="J6" s="1430"/>
      <c r="K6" s="1430"/>
      <c r="L6" s="1430"/>
      <c r="M6" s="1430"/>
      <c r="N6" s="1441"/>
      <c r="O6" s="1441"/>
      <c r="P6" s="1441"/>
      <c r="Q6" s="1441"/>
      <c r="R6" s="1441"/>
      <c r="S6" s="1441"/>
    </row>
    <row r="7" spans="1:19" s="165" customFormat="1" ht="27" customHeight="1">
      <c r="A7" s="1428" t="s">
        <v>237</v>
      </c>
      <c r="B7" s="1428"/>
      <c r="C7" s="1428"/>
      <c r="D7" s="1428"/>
      <c r="E7" s="1428"/>
      <c r="F7" s="1428"/>
      <c r="G7" s="1429"/>
      <c r="H7" s="1429"/>
      <c r="I7" s="1429"/>
      <c r="J7" s="1429"/>
      <c r="K7" s="1429"/>
      <c r="L7" s="1429"/>
      <c r="M7" s="1429"/>
      <c r="N7" s="1429"/>
      <c r="O7" s="1429"/>
      <c r="P7" s="1429"/>
      <c r="Q7" s="1429"/>
      <c r="R7" s="1429"/>
      <c r="S7" s="1429"/>
    </row>
    <row r="8" spans="1:19" s="165" customFormat="1" ht="28.5" customHeight="1">
      <c r="A8" s="1428" t="s">
        <v>238</v>
      </c>
      <c r="B8" s="1428"/>
      <c r="C8" s="1428"/>
      <c r="D8" s="1428"/>
      <c r="E8" s="1428"/>
      <c r="F8" s="1428"/>
      <c r="G8" s="1429"/>
      <c r="H8" s="1429"/>
      <c r="I8" s="1429"/>
      <c r="J8" s="1429"/>
      <c r="K8" s="1429"/>
      <c r="L8" s="1429"/>
      <c r="M8" s="1429"/>
      <c r="N8" s="1429"/>
      <c r="O8" s="1429"/>
      <c r="P8" s="1429"/>
      <c r="Q8" s="1429"/>
      <c r="R8" s="1429"/>
      <c r="S8" s="1429"/>
    </row>
    <row r="9" spans="1:19" s="165" customFormat="1" ht="15.75" customHeight="1">
      <c r="A9" s="1428" t="s">
        <v>479</v>
      </c>
      <c r="B9" s="1429"/>
      <c r="C9" s="1429"/>
      <c r="D9" s="1429"/>
      <c r="E9" s="1429"/>
      <c r="F9" s="1429"/>
      <c r="G9" s="1429"/>
      <c r="H9" s="1429"/>
      <c r="I9" s="1429"/>
      <c r="J9" s="1429"/>
      <c r="K9" s="1429"/>
      <c r="L9" s="1429"/>
      <c r="M9" s="1429"/>
      <c r="N9" s="1429"/>
      <c r="O9" s="1429"/>
      <c r="P9" s="1429"/>
      <c r="Q9" s="1429"/>
      <c r="R9" s="1429"/>
      <c r="S9" s="1429"/>
    </row>
    <row r="10" spans="1:19" s="165" customFormat="1" ht="28.5" customHeight="1">
      <c r="A10" s="1430" t="s">
        <v>339</v>
      </c>
      <c r="B10" s="1430"/>
      <c r="C10" s="1430"/>
      <c r="D10" s="1430"/>
      <c r="E10" s="1430"/>
      <c r="F10" s="1430"/>
      <c r="G10" s="1431"/>
      <c r="H10" s="1431"/>
      <c r="I10" s="1431"/>
      <c r="J10" s="1431"/>
      <c r="K10" s="1431"/>
      <c r="L10" s="1431"/>
      <c r="M10" s="1431"/>
      <c r="N10" s="1431"/>
      <c r="O10" s="1431"/>
      <c r="P10" s="1431"/>
      <c r="Q10" s="1431"/>
      <c r="R10" s="1431"/>
      <c r="S10" s="1431"/>
    </row>
    <row r="11" spans="1:19" ht="20.25" customHeight="1">
      <c r="A11" s="432" t="s">
        <v>460</v>
      </c>
      <c r="B11" s="170"/>
      <c r="C11" s="171"/>
      <c r="D11" s="171"/>
      <c r="E11" s="433"/>
      <c r="F11" s="433"/>
      <c r="G11" s="173"/>
      <c r="H11" s="173"/>
      <c r="I11" s="178"/>
      <c r="J11" s="178"/>
      <c r="K11" s="173"/>
      <c r="L11" s="173"/>
      <c r="M11" s="173"/>
      <c r="N11" s="173"/>
      <c r="O11" s="173"/>
      <c r="P11" s="173"/>
      <c r="Q11" s="173"/>
      <c r="R11" s="173"/>
      <c r="S11" s="173"/>
    </row>
    <row r="12" spans="1:20" s="192" customFormat="1" ht="13.5" customHeight="1">
      <c r="A12" s="369" t="s">
        <v>446</v>
      </c>
      <c r="B12" s="1451"/>
      <c r="C12" s="1451"/>
      <c r="D12" s="1451"/>
      <c r="E12" s="194"/>
      <c r="F12" s="194"/>
      <c r="G12" s="194"/>
      <c r="H12" s="194"/>
      <c r="I12" s="370" t="s">
        <v>447</v>
      </c>
      <c r="J12" s="1409"/>
      <c r="K12" s="1409"/>
      <c r="L12" s="1409"/>
      <c r="M12" s="1409"/>
      <c r="N12" s="1409"/>
      <c r="O12" s="1409"/>
      <c r="P12" s="194"/>
      <c r="Q12" s="194"/>
      <c r="R12" s="194"/>
      <c r="S12" s="371"/>
      <c r="T12" s="193"/>
    </row>
    <row r="13" spans="1:19" ht="12.75" customHeight="1">
      <c r="A13" s="434"/>
      <c r="B13" s="172"/>
      <c r="C13" s="172"/>
      <c r="D13" s="173"/>
      <c r="E13" s="177"/>
      <c r="F13" s="174"/>
      <c r="G13" s="175"/>
      <c r="H13" s="175"/>
      <c r="I13" s="178"/>
      <c r="J13" s="178"/>
      <c r="K13" s="178"/>
      <c r="L13" s="178"/>
      <c r="M13" s="178"/>
      <c r="N13" s="173"/>
      <c r="O13" s="173"/>
      <c r="P13" s="173"/>
      <c r="Q13" s="173"/>
      <c r="R13" s="173"/>
      <c r="S13" s="408"/>
    </row>
    <row r="14" spans="1:19" s="179" customFormat="1" ht="12" customHeight="1">
      <c r="A14" s="435" t="s">
        <v>539</v>
      </c>
      <c r="C14" s="180"/>
      <c r="S14" s="427"/>
    </row>
    <row r="15" spans="1:19" ht="13.5" customHeight="1">
      <c r="A15" s="436"/>
      <c r="B15" s="1444" t="s">
        <v>534</v>
      </c>
      <c r="C15" s="1445"/>
      <c r="D15" s="1446"/>
      <c r="E15" s="1444" t="s">
        <v>535</v>
      </c>
      <c r="F15" s="1445"/>
      <c r="G15" s="1446"/>
      <c r="H15" s="1444" t="s">
        <v>533</v>
      </c>
      <c r="I15" s="1445"/>
      <c r="J15" s="1445"/>
      <c r="K15" s="1445"/>
      <c r="L15" s="1445"/>
      <c r="M15" s="425"/>
      <c r="N15" s="1444" t="s">
        <v>450</v>
      </c>
      <c r="O15" s="1445"/>
      <c r="P15" s="1445"/>
      <c r="Q15" s="1445"/>
      <c r="R15" s="1445"/>
      <c r="S15" s="1446"/>
    </row>
    <row r="16" spans="1:19" s="193" customFormat="1" ht="34.5" customHeight="1">
      <c r="A16" s="437"/>
      <c r="B16" s="1447" t="s">
        <v>540</v>
      </c>
      <c r="C16" s="1448"/>
      <c r="D16" s="1449"/>
      <c r="E16" s="1447" t="s">
        <v>541</v>
      </c>
      <c r="F16" s="1448"/>
      <c r="G16" s="1449"/>
      <c r="H16" s="1455" t="s">
        <v>464</v>
      </c>
      <c r="I16" s="1416"/>
      <c r="J16" s="1421"/>
      <c r="K16" s="1422" t="s">
        <v>468</v>
      </c>
      <c r="L16" s="1416"/>
      <c r="M16" s="1421"/>
      <c r="N16" s="1418" t="s">
        <v>527</v>
      </c>
      <c r="O16" s="1418"/>
      <c r="P16" s="1418"/>
      <c r="Q16" s="1418"/>
      <c r="R16" s="1418"/>
      <c r="S16" s="1418"/>
    </row>
    <row r="17" spans="1:21" s="192" customFormat="1" ht="44.25" customHeight="1">
      <c r="A17" s="438"/>
      <c r="B17" s="549" t="s">
        <v>470</v>
      </c>
      <c r="C17" s="558" t="s">
        <v>471</v>
      </c>
      <c r="D17" s="188" t="s">
        <v>530</v>
      </c>
      <c r="E17" s="428" t="s">
        <v>470</v>
      </c>
      <c r="F17" s="428" t="s">
        <v>471</v>
      </c>
      <c r="G17" s="188" t="s">
        <v>530</v>
      </c>
      <c r="H17" s="550" t="s">
        <v>469</v>
      </c>
      <c r="I17" s="551" t="s">
        <v>472</v>
      </c>
      <c r="J17" s="550" t="s">
        <v>530</v>
      </c>
      <c r="K17" s="552" t="s">
        <v>469</v>
      </c>
      <c r="L17" s="553" t="s">
        <v>472</v>
      </c>
      <c r="M17" s="554" t="s">
        <v>530</v>
      </c>
      <c r="N17" s="188" t="s">
        <v>525</v>
      </c>
      <c r="O17" s="188" t="s">
        <v>453</v>
      </c>
      <c r="P17" s="188" t="s">
        <v>526</v>
      </c>
      <c r="Q17" s="188" t="s">
        <v>455</v>
      </c>
      <c r="R17" s="447" t="s">
        <v>416</v>
      </c>
      <c r="S17" s="188" t="s">
        <v>451</v>
      </c>
      <c r="U17" s="546"/>
    </row>
    <row r="18" spans="1:21" ht="15" customHeight="1">
      <c r="A18" s="419" t="s">
        <v>105</v>
      </c>
      <c r="B18" s="449">
        <f aca="true" t="shared" si="0" ref="B18:S18">SUM(B20:B22)</f>
        <v>0</v>
      </c>
      <c r="C18" s="449">
        <f t="shared" si="0"/>
        <v>0</v>
      </c>
      <c r="D18" s="449">
        <f t="shared" si="0"/>
        <v>0</v>
      </c>
      <c r="E18" s="449">
        <f t="shared" si="0"/>
        <v>0</v>
      </c>
      <c r="F18" s="449">
        <f t="shared" si="0"/>
        <v>0</v>
      </c>
      <c r="G18" s="449">
        <f t="shared" si="0"/>
        <v>0</v>
      </c>
      <c r="H18" s="449">
        <f t="shared" si="0"/>
        <v>0</v>
      </c>
      <c r="I18" s="449">
        <f t="shared" si="0"/>
        <v>0</v>
      </c>
      <c r="J18" s="449">
        <f t="shared" si="0"/>
        <v>0</v>
      </c>
      <c r="K18" s="449">
        <f t="shared" si="0"/>
        <v>0</v>
      </c>
      <c r="L18" s="449">
        <f t="shared" si="0"/>
        <v>0</v>
      </c>
      <c r="M18" s="449">
        <f t="shared" si="0"/>
        <v>0</v>
      </c>
      <c r="N18" s="449">
        <f t="shared" si="0"/>
        <v>0</v>
      </c>
      <c r="O18" s="449">
        <f t="shared" si="0"/>
        <v>0</v>
      </c>
      <c r="P18" s="449">
        <f t="shared" si="0"/>
        <v>0</v>
      </c>
      <c r="Q18" s="449">
        <f t="shared" si="0"/>
        <v>0</v>
      </c>
      <c r="R18" s="449">
        <f t="shared" si="0"/>
        <v>0</v>
      </c>
      <c r="S18" s="449">
        <f t="shared" si="0"/>
        <v>0</v>
      </c>
      <c r="T18" s="512"/>
      <c r="U18" s="547"/>
    </row>
    <row r="19" spans="1:21" ht="15" customHeight="1">
      <c r="A19" s="439" t="s">
        <v>536</v>
      </c>
      <c r="B19" s="1438"/>
      <c r="C19" s="1439"/>
      <c r="D19" s="1439"/>
      <c r="E19" s="1439"/>
      <c r="F19" s="1439"/>
      <c r="G19" s="1439"/>
      <c r="H19" s="1439"/>
      <c r="I19" s="1439"/>
      <c r="J19" s="1439"/>
      <c r="K19" s="1439"/>
      <c r="L19" s="1439"/>
      <c r="M19" s="1439"/>
      <c r="N19" s="1439"/>
      <c r="O19" s="1439"/>
      <c r="P19" s="1439"/>
      <c r="Q19" s="1439"/>
      <c r="R19" s="1439"/>
      <c r="S19" s="1440"/>
      <c r="T19" s="512"/>
      <c r="U19" s="547"/>
    </row>
    <row r="20" spans="1:21" ht="13.5" customHeight="1">
      <c r="A20" s="182" t="s">
        <v>422</v>
      </c>
      <c r="B20" s="912"/>
      <c r="C20" s="560"/>
      <c r="D20" s="420"/>
      <c r="E20" s="420"/>
      <c r="F20" s="420"/>
      <c r="G20" s="420"/>
      <c r="H20" s="912"/>
      <c r="I20" s="912"/>
      <c r="J20" s="912"/>
      <c r="K20" s="560"/>
      <c r="L20" s="560"/>
      <c r="M20" s="560"/>
      <c r="N20" s="420"/>
      <c r="O20" s="420"/>
      <c r="P20" s="420"/>
      <c r="Q20" s="420"/>
      <c r="R20" s="448"/>
      <c r="S20" s="449">
        <f>SUM(N20:R20)</f>
        <v>0</v>
      </c>
      <c r="T20" s="512"/>
      <c r="U20" s="547"/>
    </row>
    <row r="21" spans="1:21" ht="13.5" customHeight="1">
      <c r="A21" s="182" t="s">
        <v>421</v>
      </c>
      <c r="B21" s="912"/>
      <c r="C21" s="560"/>
      <c r="D21" s="420"/>
      <c r="E21" s="420"/>
      <c r="F21" s="420"/>
      <c r="G21" s="420"/>
      <c r="H21" s="912"/>
      <c r="I21" s="912"/>
      <c r="J21" s="912"/>
      <c r="K21" s="560"/>
      <c r="L21" s="560"/>
      <c r="M21" s="560"/>
      <c r="N21" s="420"/>
      <c r="O21" s="420"/>
      <c r="P21" s="420"/>
      <c r="Q21" s="420"/>
      <c r="R21" s="448"/>
      <c r="S21" s="449">
        <f>SUM(N21:R21)</f>
        <v>0</v>
      </c>
      <c r="T21" s="512"/>
      <c r="U21" s="547"/>
    </row>
    <row r="22" spans="1:21" ht="13.5" customHeight="1">
      <c r="A22" s="182" t="s">
        <v>529</v>
      </c>
      <c r="B22" s="912"/>
      <c r="C22" s="560"/>
      <c r="D22" s="420"/>
      <c r="E22" s="420"/>
      <c r="F22" s="420"/>
      <c r="G22" s="420"/>
      <c r="H22" s="912"/>
      <c r="I22" s="912"/>
      <c r="J22" s="912"/>
      <c r="K22" s="560"/>
      <c r="L22" s="560"/>
      <c r="M22" s="560"/>
      <c r="N22" s="420"/>
      <c r="O22" s="420"/>
      <c r="P22" s="420"/>
      <c r="Q22" s="420"/>
      <c r="R22" s="448"/>
      <c r="S22" s="449">
        <f>SUM(N22:R22)</f>
        <v>0</v>
      </c>
      <c r="T22" s="512"/>
      <c r="U22" s="547"/>
    </row>
    <row r="23" spans="1:21" ht="12.75" customHeight="1">
      <c r="A23" s="440" t="s">
        <v>537</v>
      </c>
      <c r="B23" s="1438"/>
      <c r="C23" s="1439"/>
      <c r="D23" s="1439"/>
      <c r="E23" s="1439"/>
      <c r="F23" s="1439"/>
      <c r="G23" s="1439"/>
      <c r="H23" s="1439"/>
      <c r="I23" s="1439"/>
      <c r="J23" s="1439"/>
      <c r="K23" s="1439"/>
      <c r="L23" s="1439"/>
      <c r="M23" s="1439"/>
      <c r="N23" s="1439"/>
      <c r="O23" s="1439"/>
      <c r="P23" s="1439"/>
      <c r="Q23" s="1439"/>
      <c r="R23" s="1439"/>
      <c r="S23" s="1440"/>
      <c r="T23" s="512"/>
      <c r="U23" s="547"/>
    </row>
    <row r="24" spans="1:21" ht="12.75" customHeight="1">
      <c r="A24" s="182" t="s">
        <v>538</v>
      </c>
      <c r="B24" s="912"/>
      <c r="C24" s="560"/>
      <c r="D24" s="420"/>
      <c r="E24" s="420"/>
      <c r="F24" s="420"/>
      <c r="G24" s="420"/>
      <c r="H24" s="912"/>
      <c r="I24" s="912"/>
      <c r="J24" s="912"/>
      <c r="K24" s="560"/>
      <c r="L24" s="560"/>
      <c r="M24" s="560"/>
      <c r="N24" s="420"/>
      <c r="O24" s="420"/>
      <c r="P24" s="420"/>
      <c r="Q24" s="420"/>
      <c r="R24" s="448"/>
      <c r="S24" s="449">
        <f>SUM(N24:R24)</f>
        <v>0</v>
      </c>
      <c r="T24" s="512"/>
      <c r="U24" s="547"/>
    </row>
    <row r="25" spans="1:21" ht="12.75" customHeight="1">
      <c r="A25" s="429"/>
      <c r="B25" s="173"/>
      <c r="C25" s="173"/>
      <c r="D25" s="173"/>
      <c r="E25" s="173"/>
      <c r="F25" s="173"/>
      <c r="G25" s="173"/>
      <c r="H25" s="173"/>
      <c r="I25" s="173"/>
      <c r="J25" s="173"/>
      <c r="K25" s="173"/>
      <c r="L25" s="173"/>
      <c r="M25" s="173"/>
      <c r="N25" s="173"/>
      <c r="O25" s="173"/>
      <c r="P25" s="173"/>
      <c r="Q25" s="173"/>
      <c r="R25" s="173"/>
      <c r="S25" s="408"/>
      <c r="T25" s="512">
        <f>IF(B25=H25+I25+J25,"","Caution - Arrested in T1 doesn't match with T1 to T2 change")</f>
      </c>
      <c r="U25" s="547"/>
    </row>
    <row r="26" spans="1:21" ht="12.75" customHeight="1">
      <c r="A26" s="429"/>
      <c r="B26" s="173"/>
      <c r="C26" s="173"/>
      <c r="D26" s="173"/>
      <c r="E26" s="173"/>
      <c r="F26" s="173"/>
      <c r="G26" s="173"/>
      <c r="H26" s="173"/>
      <c r="I26" s="173"/>
      <c r="J26" s="173"/>
      <c r="K26" s="173"/>
      <c r="L26" s="173"/>
      <c r="M26" s="173"/>
      <c r="N26" s="173"/>
      <c r="O26" s="173"/>
      <c r="P26" s="173"/>
      <c r="Q26" s="173"/>
      <c r="R26" s="173"/>
      <c r="S26" s="408"/>
      <c r="T26" s="512">
        <f>IF(B26=H26+I26+J26,"","Caution - Arrested in T1 doesn't match with T1 to T2 change")</f>
      </c>
      <c r="U26" s="547"/>
    </row>
    <row r="27" spans="1:21" ht="12.75" customHeight="1">
      <c r="A27" s="435" t="s">
        <v>545</v>
      </c>
      <c r="B27" s="179"/>
      <c r="C27" s="180"/>
      <c r="D27" s="179"/>
      <c r="E27" s="179"/>
      <c r="F27" s="179"/>
      <c r="G27" s="179"/>
      <c r="H27" s="179"/>
      <c r="I27" s="179"/>
      <c r="J27" s="179"/>
      <c r="K27" s="179"/>
      <c r="L27" s="179"/>
      <c r="M27" s="179"/>
      <c r="N27" s="173"/>
      <c r="O27" s="173"/>
      <c r="P27" s="173"/>
      <c r="Q27" s="173"/>
      <c r="R27" s="173"/>
      <c r="S27" s="408"/>
      <c r="U27" s="548"/>
    </row>
    <row r="28" spans="1:21" ht="12.75" customHeight="1">
      <c r="A28" s="186"/>
      <c r="B28" s="1444" t="s">
        <v>534</v>
      </c>
      <c r="C28" s="1445"/>
      <c r="D28" s="1446"/>
      <c r="E28" s="1452" t="s">
        <v>535</v>
      </c>
      <c r="F28" s="1453"/>
      <c r="G28" s="1454"/>
      <c r="H28" s="1444" t="s">
        <v>533</v>
      </c>
      <c r="I28" s="1445"/>
      <c r="J28" s="1445"/>
      <c r="K28" s="1445"/>
      <c r="L28" s="1445"/>
      <c r="M28" s="1450"/>
      <c r="N28" s="1444" t="s">
        <v>450</v>
      </c>
      <c r="O28" s="1445"/>
      <c r="P28" s="1445"/>
      <c r="Q28" s="1445"/>
      <c r="R28" s="1445"/>
      <c r="S28" s="1446"/>
      <c r="U28" s="548"/>
    </row>
    <row r="29" spans="1:21" s="192" customFormat="1" ht="28.5" customHeight="1">
      <c r="A29" s="189"/>
      <c r="B29" s="1422" t="s">
        <v>546</v>
      </c>
      <c r="C29" s="1416"/>
      <c r="D29" s="1417"/>
      <c r="E29" s="1422" t="s">
        <v>547</v>
      </c>
      <c r="F29" s="1416"/>
      <c r="G29" s="1417"/>
      <c r="H29" s="1422" t="s">
        <v>464</v>
      </c>
      <c r="I29" s="1416"/>
      <c r="J29" s="1421"/>
      <c r="K29" s="1422" t="s">
        <v>417</v>
      </c>
      <c r="L29" s="1416"/>
      <c r="M29" s="1421"/>
      <c r="N29" s="1418" t="s">
        <v>524</v>
      </c>
      <c r="O29" s="1418"/>
      <c r="P29" s="1418"/>
      <c r="Q29" s="1418"/>
      <c r="R29" s="1418"/>
      <c r="S29" s="1418"/>
      <c r="U29" s="546"/>
    </row>
    <row r="30" spans="1:21" s="192" customFormat="1" ht="48" customHeight="1">
      <c r="A30" s="189"/>
      <c r="B30" s="514" t="s">
        <v>470</v>
      </c>
      <c r="C30" s="555" t="s">
        <v>471</v>
      </c>
      <c r="D30" s="188" t="s">
        <v>530</v>
      </c>
      <c r="E30" s="190" t="s">
        <v>470</v>
      </c>
      <c r="F30" s="190" t="s">
        <v>471</v>
      </c>
      <c r="G30" s="188" t="s">
        <v>530</v>
      </c>
      <c r="H30" s="514" t="s">
        <v>469</v>
      </c>
      <c r="I30" s="549" t="s">
        <v>472</v>
      </c>
      <c r="J30" s="550" t="s">
        <v>530</v>
      </c>
      <c r="K30" s="555" t="s">
        <v>469</v>
      </c>
      <c r="L30" s="556" t="s">
        <v>472</v>
      </c>
      <c r="M30" s="557" t="s">
        <v>530</v>
      </c>
      <c r="N30" s="188" t="s">
        <v>525</v>
      </c>
      <c r="O30" s="188" t="s">
        <v>453</v>
      </c>
      <c r="P30" s="188" t="s">
        <v>526</v>
      </c>
      <c r="Q30" s="188" t="s">
        <v>455</v>
      </c>
      <c r="R30" s="447" t="s">
        <v>416</v>
      </c>
      <c r="S30" s="188" t="s">
        <v>451</v>
      </c>
      <c r="U30" s="546"/>
    </row>
    <row r="31" spans="1:21" ht="12.75" customHeight="1">
      <c r="A31" s="419" t="s">
        <v>105</v>
      </c>
      <c r="B31" s="449">
        <f>SUM(B33:B35)</f>
        <v>0</v>
      </c>
      <c r="C31" s="449">
        <f>SUM(C33:C35)</f>
        <v>0</v>
      </c>
      <c r="D31" s="449">
        <f aca="true" t="shared" si="1" ref="D31:S31">SUM(D33:D35)</f>
        <v>0</v>
      </c>
      <c r="E31" s="449">
        <f t="shared" si="1"/>
        <v>0</v>
      </c>
      <c r="F31" s="449">
        <f t="shared" si="1"/>
        <v>0</v>
      </c>
      <c r="G31" s="449">
        <f t="shared" si="1"/>
        <v>0</v>
      </c>
      <c r="H31" s="449">
        <f t="shared" si="1"/>
        <v>0</v>
      </c>
      <c r="I31" s="449">
        <f t="shared" si="1"/>
        <v>0</v>
      </c>
      <c r="J31" s="449">
        <f t="shared" si="1"/>
        <v>0</v>
      </c>
      <c r="K31" s="449">
        <f t="shared" si="1"/>
        <v>0</v>
      </c>
      <c r="L31" s="449">
        <f t="shared" si="1"/>
        <v>0</v>
      </c>
      <c r="M31" s="449">
        <f t="shared" si="1"/>
        <v>0</v>
      </c>
      <c r="N31" s="449">
        <f t="shared" si="1"/>
        <v>0</v>
      </c>
      <c r="O31" s="449">
        <f t="shared" si="1"/>
        <v>0</v>
      </c>
      <c r="P31" s="449">
        <f t="shared" si="1"/>
        <v>0</v>
      </c>
      <c r="Q31" s="449">
        <f t="shared" si="1"/>
        <v>0</v>
      </c>
      <c r="R31" s="449">
        <f t="shared" si="1"/>
        <v>0</v>
      </c>
      <c r="S31" s="449">
        <f t="shared" si="1"/>
        <v>0</v>
      </c>
      <c r="T31" s="512"/>
      <c r="U31" s="547"/>
    </row>
    <row r="32" spans="1:21" ht="12.75" customHeight="1">
      <c r="A32" s="187" t="s">
        <v>536</v>
      </c>
      <c r="B32" s="1438"/>
      <c r="C32" s="1439"/>
      <c r="D32" s="1439"/>
      <c r="E32" s="1439"/>
      <c r="F32" s="1439"/>
      <c r="G32" s="1439"/>
      <c r="H32" s="1439"/>
      <c r="I32" s="1439"/>
      <c r="J32" s="1439"/>
      <c r="K32" s="1439"/>
      <c r="L32" s="1439"/>
      <c r="M32" s="1439"/>
      <c r="N32" s="1439"/>
      <c r="O32" s="1439"/>
      <c r="P32" s="1439"/>
      <c r="Q32" s="1439"/>
      <c r="R32" s="1439"/>
      <c r="S32" s="1440"/>
      <c r="T32" s="512"/>
      <c r="U32" s="547"/>
    </row>
    <row r="33" spans="1:21" ht="12.75" customHeight="1">
      <c r="A33" s="182" t="s">
        <v>422</v>
      </c>
      <c r="B33" s="912"/>
      <c r="C33" s="560"/>
      <c r="D33" s="420"/>
      <c r="E33" s="420"/>
      <c r="F33" s="420"/>
      <c r="G33" s="420"/>
      <c r="H33" s="912"/>
      <c r="I33" s="912"/>
      <c r="J33" s="912"/>
      <c r="K33" s="560"/>
      <c r="L33" s="560"/>
      <c r="M33" s="560"/>
      <c r="N33" s="420"/>
      <c r="O33" s="420"/>
      <c r="P33" s="420"/>
      <c r="Q33" s="420"/>
      <c r="R33" s="448"/>
      <c r="S33" s="449">
        <f>SUM(N33:R33)</f>
        <v>0</v>
      </c>
      <c r="T33" s="512"/>
      <c r="U33" s="547"/>
    </row>
    <row r="34" spans="1:21" ht="12.75" customHeight="1">
      <c r="A34" s="182" t="s">
        <v>421</v>
      </c>
      <c r="B34" s="912"/>
      <c r="C34" s="560"/>
      <c r="D34" s="420"/>
      <c r="E34" s="420"/>
      <c r="F34" s="420"/>
      <c r="G34" s="420"/>
      <c r="H34" s="912"/>
      <c r="I34" s="912"/>
      <c r="J34" s="912"/>
      <c r="K34" s="560"/>
      <c r="L34" s="560"/>
      <c r="M34" s="560"/>
      <c r="N34" s="420"/>
      <c r="O34" s="420"/>
      <c r="P34" s="420"/>
      <c r="Q34" s="420"/>
      <c r="R34" s="448"/>
      <c r="S34" s="449">
        <f>SUM(N34:R34)</f>
        <v>0</v>
      </c>
      <c r="T34" s="512"/>
      <c r="U34" s="547"/>
    </row>
    <row r="35" spans="1:21" ht="12.75" customHeight="1">
      <c r="A35" s="182" t="s">
        <v>529</v>
      </c>
      <c r="B35" s="912"/>
      <c r="C35" s="560"/>
      <c r="D35" s="420"/>
      <c r="E35" s="420"/>
      <c r="F35" s="420"/>
      <c r="G35" s="420"/>
      <c r="H35" s="912"/>
      <c r="I35" s="912"/>
      <c r="J35" s="912"/>
      <c r="K35" s="560"/>
      <c r="L35" s="560"/>
      <c r="M35" s="560"/>
      <c r="N35" s="420"/>
      <c r="O35" s="420"/>
      <c r="P35" s="420"/>
      <c r="Q35" s="420"/>
      <c r="R35" s="448"/>
      <c r="S35" s="449">
        <f>SUM(N35:R35)</f>
        <v>0</v>
      </c>
      <c r="T35" s="512"/>
      <c r="U35" s="547"/>
    </row>
    <row r="36" spans="1:21" ht="12.75" customHeight="1">
      <c r="A36" s="185" t="s">
        <v>537</v>
      </c>
      <c r="B36" s="1438"/>
      <c r="C36" s="1439"/>
      <c r="D36" s="1439"/>
      <c r="E36" s="1439"/>
      <c r="F36" s="1439"/>
      <c r="G36" s="1439"/>
      <c r="H36" s="1439"/>
      <c r="I36" s="1439"/>
      <c r="J36" s="1439"/>
      <c r="K36" s="1439"/>
      <c r="L36" s="1439"/>
      <c r="M36" s="1439"/>
      <c r="N36" s="1439"/>
      <c r="O36" s="1439"/>
      <c r="P36" s="1439"/>
      <c r="Q36" s="1439"/>
      <c r="R36" s="1439"/>
      <c r="S36" s="1440"/>
      <c r="T36" s="512"/>
      <c r="U36" s="547"/>
    </row>
    <row r="37" spans="1:21" ht="12.75" customHeight="1">
      <c r="A37" s="182" t="s">
        <v>538</v>
      </c>
      <c r="B37" s="912"/>
      <c r="C37" s="560"/>
      <c r="D37" s="420"/>
      <c r="E37" s="420"/>
      <c r="F37" s="420"/>
      <c r="G37" s="420"/>
      <c r="H37" s="912"/>
      <c r="I37" s="912"/>
      <c r="J37" s="912"/>
      <c r="K37" s="560"/>
      <c r="L37" s="560"/>
      <c r="M37" s="560"/>
      <c r="N37" s="420"/>
      <c r="O37" s="420"/>
      <c r="P37" s="420"/>
      <c r="Q37" s="420"/>
      <c r="R37" s="448"/>
      <c r="S37" s="449">
        <f>SUM(N37:R37)</f>
        <v>0</v>
      </c>
      <c r="T37" s="512"/>
      <c r="U37" s="547"/>
    </row>
    <row r="38" spans="1:19" ht="12.75" customHeight="1">
      <c r="A38" s="441"/>
      <c r="B38" s="1442"/>
      <c r="C38" s="1442"/>
      <c r="D38" s="1442"/>
      <c r="E38" s="1442"/>
      <c r="F38" s="1442"/>
      <c r="G38" s="1442"/>
      <c r="H38" s="1442"/>
      <c r="I38" s="1442"/>
      <c r="J38" s="1442"/>
      <c r="K38" s="1442"/>
      <c r="L38" s="1442"/>
      <c r="M38" s="1442"/>
      <c r="N38" s="1442"/>
      <c r="O38" s="1442"/>
      <c r="P38" s="1442"/>
      <c r="Q38" s="1442"/>
      <c r="R38" s="1442"/>
      <c r="S38" s="1443"/>
    </row>
    <row r="39" spans="1:19" ht="16.5" customHeight="1">
      <c r="A39" s="442" t="s">
        <v>55</v>
      </c>
      <c r="B39" s="443"/>
      <c r="C39" s="443"/>
      <c r="D39" s="443"/>
      <c r="E39" s="443"/>
      <c r="F39" s="443"/>
      <c r="G39" s="443"/>
      <c r="H39" s="443"/>
      <c r="I39" s="443"/>
      <c r="J39" s="443"/>
      <c r="K39" s="443"/>
      <c r="L39" s="443"/>
      <c r="M39" s="443"/>
      <c r="N39" s="443"/>
      <c r="O39" s="443"/>
      <c r="P39" s="443"/>
      <c r="Q39" s="443"/>
      <c r="R39" s="443"/>
      <c r="S39" s="444"/>
    </row>
    <row r="40" spans="1:19" ht="12.75" customHeight="1">
      <c r="A40" s="373"/>
      <c r="B40" s="374"/>
      <c r="C40" s="375"/>
      <c r="D40" s="375"/>
      <c r="E40" s="375"/>
      <c r="F40" s="375"/>
      <c r="G40" s="375"/>
      <c r="H40" s="375"/>
      <c r="I40" s="375"/>
      <c r="J40" s="375"/>
      <c r="K40" s="375"/>
      <c r="L40" s="375"/>
      <c r="M40" s="375"/>
      <c r="N40" s="374"/>
      <c r="O40" s="374"/>
      <c r="P40" s="374"/>
      <c r="Q40" s="374"/>
      <c r="R40" s="374"/>
      <c r="S40" s="376"/>
    </row>
    <row r="41" spans="1:26" s="192" customFormat="1" ht="12.75" customHeight="1">
      <c r="A41" s="195" t="s">
        <v>463</v>
      </c>
      <c r="B41" s="200" t="s">
        <v>87</v>
      </c>
      <c r="C41" s="193"/>
      <c r="D41" s="193"/>
      <c r="E41" s="193"/>
      <c r="F41" s="193" t="s">
        <v>89</v>
      </c>
      <c r="G41" s="197"/>
      <c r="H41" s="193"/>
      <c r="I41" s="193"/>
      <c r="J41" s="193"/>
      <c r="K41" s="196" t="s">
        <v>574</v>
      </c>
      <c r="L41" s="193"/>
      <c r="M41" s="193"/>
      <c r="N41" s="193"/>
      <c r="O41" s="193"/>
      <c r="P41" s="193"/>
      <c r="Q41" s="193"/>
      <c r="R41" s="193"/>
      <c r="S41" s="198"/>
      <c r="U41" s="192" t="b">
        <v>0</v>
      </c>
      <c r="V41" s="192" t="b">
        <v>0</v>
      </c>
      <c r="W41" s="192" t="b">
        <v>0</v>
      </c>
      <c r="X41" s="192" t="b">
        <v>0</v>
      </c>
      <c r="Y41" s="192" t="b">
        <v>0</v>
      </c>
      <c r="Z41" s="192" t="b">
        <v>0</v>
      </c>
    </row>
    <row r="42" spans="1:19" s="192" customFormat="1" ht="12.75" customHeight="1">
      <c r="A42" s="195"/>
      <c r="B42" s="196" t="s">
        <v>88</v>
      </c>
      <c r="C42" s="193"/>
      <c r="D42" s="193"/>
      <c r="E42" s="193"/>
      <c r="F42" s="193" t="s">
        <v>90</v>
      </c>
      <c r="G42" s="197"/>
      <c r="H42" s="200"/>
      <c r="I42" s="193"/>
      <c r="J42" s="193"/>
      <c r="K42" s="196" t="s">
        <v>95</v>
      </c>
      <c r="L42" s="196"/>
      <c r="M42" s="1407"/>
      <c r="N42" s="1407"/>
      <c r="O42" s="1407"/>
      <c r="P42" s="1407"/>
      <c r="Q42" s="193"/>
      <c r="R42" s="193"/>
      <c r="S42" s="198"/>
    </row>
    <row r="43" spans="1:19" s="192" customFormat="1" ht="12.75" customHeight="1">
      <c r="A43" s="195"/>
      <c r="B43" s="196"/>
      <c r="C43" s="196"/>
      <c r="D43" s="197"/>
      <c r="E43" s="197"/>
      <c r="F43" s="197"/>
      <c r="G43" s="193"/>
      <c r="H43" s="193"/>
      <c r="I43" s="193"/>
      <c r="J43" s="193"/>
      <c r="K43" s="193"/>
      <c r="L43" s="193"/>
      <c r="M43" s="193"/>
      <c r="N43" s="193"/>
      <c r="O43" s="193"/>
      <c r="P43" s="193"/>
      <c r="Q43" s="193"/>
      <c r="R43" s="193"/>
      <c r="S43" s="198"/>
    </row>
    <row r="44" spans="1:21" s="192" customFormat="1" ht="12.75" customHeight="1">
      <c r="A44" s="195" t="s">
        <v>461</v>
      </c>
      <c r="B44" s="196" t="s">
        <v>91</v>
      </c>
      <c r="C44" s="196"/>
      <c r="D44" s="193"/>
      <c r="E44" s="200" t="s">
        <v>93</v>
      </c>
      <c r="F44" s="193"/>
      <c r="G44" s="1407"/>
      <c r="H44" s="1407"/>
      <c r="I44" s="200"/>
      <c r="J44" s="200"/>
      <c r="K44" s="193"/>
      <c r="L44" s="193"/>
      <c r="M44" s="193"/>
      <c r="N44" s="193"/>
      <c r="O44" s="193"/>
      <c r="P44" s="193"/>
      <c r="Q44" s="193"/>
      <c r="R44" s="193"/>
      <c r="S44" s="198"/>
      <c r="U44" s="192">
        <v>0</v>
      </c>
    </row>
    <row r="45" spans="1:19" s="192" customFormat="1" ht="12.75" customHeight="1">
      <c r="A45" s="195"/>
      <c r="B45" s="196"/>
      <c r="C45" s="196"/>
      <c r="D45" s="193"/>
      <c r="E45" s="200"/>
      <c r="F45" s="193"/>
      <c r="G45" s="193"/>
      <c r="H45" s="193"/>
      <c r="I45" s="193"/>
      <c r="J45" s="193"/>
      <c r="K45" s="193"/>
      <c r="L45" s="193"/>
      <c r="M45" s="193"/>
      <c r="N45" s="193"/>
      <c r="O45" s="193"/>
      <c r="P45" s="193"/>
      <c r="Q45" s="193"/>
      <c r="R45" s="193"/>
      <c r="S45" s="198"/>
    </row>
    <row r="46" spans="1:23" s="192" customFormat="1" ht="12.75" customHeight="1">
      <c r="A46" s="195" t="s">
        <v>448</v>
      </c>
      <c r="B46" s="196" t="s">
        <v>583</v>
      </c>
      <c r="C46" s="196"/>
      <c r="D46" s="193"/>
      <c r="E46" s="200" t="s">
        <v>584</v>
      </c>
      <c r="F46" s="193"/>
      <c r="G46" s="1407"/>
      <c r="H46" s="1407"/>
      <c r="I46" s="1407"/>
      <c r="J46" s="197"/>
      <c r="K46" s="200" t="s">
        <v>92</v>
      </c>
      <c r="L46" s="193"/>
      <c r="M46" s="193"/>
      <c r="N46" s="193"/>
      <c r="O46" s="193"/>
      <c r="P46" s="193"/>
      <c r="Q46" s="193"/>
      <c r="R46" s="193"/>
      <c r="S46" s="198"/>
      <c r="U46" s="192" t="b">
        <v>0</v>
      </c>
      <c r="V46" s="192" t="b">
        <v>0</v>
      </c>
      <c r="W46" s="192" t="b">
        <v>0</v>
      </c>
    </row>
    <row r="47" spans="1:19" s="192" customFormat="1" ht="12.75" customHeight="1">
      <c r="A47" s="195"/>
      <c r="B47" s="196"/>
      <c r="C47" s="196"/>
      <c r="D47" s="193"/>
      <c r="E47" s="197"/>
      <c r="F47" s="193"/>
      <c r="G47" s="197"/>
      <c r="H47" s="197"/>
      <c r="I47" s="197"/>
      <c r="J47" s="197"/>
      <c r="K47" s="193"/>
      <c r="L47" s="193"/>
      <c r="M47" s="193"/>
      <c r="N47" s="193"/>
      <c r="O47" s="193"/>
      <c r="P47" s="193"/>
      <c r="Q47" s="193"/>
      <c r="R47" s="193"/>
      <c r="S47" s="198"/>
    </row>
    <row r="48" spans="1:21" s="192" customFormat="1" ht="12.75" customHeight="1">
      <c r="A48" s="195" t="s">
        <v>449</v>
      </c>
      <c r="B48" s="196" t="s">
        <v>587</v>
      </c>
      <c r="C48" s="196"/>
      <c r="D48" s="193"/>
      <c r="E48" s="200" t="s">
        <v>588</v>
      </c>
      <c r="F48" s="193"/>
      <c r="G48" s="197"/>
      <c r="H48" s="193"/>
      <c r="I48" s="1407"/>
      <c r="J48" s="1407"/>
      <c r="K48" s="193"/>
      <c r="L48" s="193"/>
      <c r="M48" s="193"/>
      <c r="N48" s="193"/>
      <c r="O48" s="193"/>
      <c r="P48" s="193"/>
      <c r="Q48" s="193"/>
      <c r="R48" s="193"/>
      <c r="S48" s="198"/>
      <c r="U48" s="192">
        <v>0</v>
      </c>
    </row>
    <row r="49" spans="1:19" s="192" customFormat="1" ht="8.25" customHeight="1">
      <c r="A49" s="195"/>
      <c r="B49" s="196"/>
      <c r="C49" s="196"/>
      <c r="D49" s="193"/>
      <c r="E49" s="200"/>
      <c r="F49" s="193"/>
      <c r="G49" s="197"/>
      <c r="H49" s="193"/>
      <c r="I49" s="200"/>
      <c r="J49" s="200"/>
      <c r="K49" s="193"/>
      <c r="L49" s="193"/>
      <c r="M49" s="193"/>
      <c r="N49" s="193"/>
      <c r="O49" s="193"/>
      <c r="P49" s="193"/>
      <c r="Q49" s="193"/>
      <c r="R49" s="193"/>
      <c r="S49" s="198"/>
    </row>
    <row r="50" spans="1:19" ht="14.25">
      <c r="A50" s="409" t="s">
        <v>58</v>
      </c>
      <c r="B50" s="173"/>
      <c r="C50" s="173"/>
      <c r="D50" s="173"/>
      <c r="E50" s="173"/>
      <c r="F50" s="173"/>
      <c r="G50" s="178"/>
      <c r="H50" s="173"/>
      <c r="I50" s="173"/>
      <c r="J50" s="173"/>
      <c r="K50" s="173"/>
      <c r="L50" s="173"/>
      <c r="M50" s="173"/>
      <c r="N50" s="173"/>
      <c r="O50" s="173"/>
      <c r="P50" s="173"/>
      <c r="Q50" s="173"/>
      <c r="R50" s="173"/>
      <c r="S50" s="408"/>
    </row>
    <row r="51" spans="1:19" ht="15">
      <c r="A51" s="410"/>
      <c r="B51" s="404"/>
      <c r="C51" s="404"/>
      <c r="D51" s="404"/>
      <c r="E51" s="404"/>
      <c r="F51" s="173"/>
      <c r="G51" s="180" t="s">
        <v>56</v>
      </c>
      <c r="H51" s="173"/>
      <c r="I51" s="179"/>
      <c r="J51" s="179"/>
      <c r="K51" s="173"/>
      <c r="L51" s="173"/>
      <c r="M51" s="173"/>
      <c r="N51" s="173"/>
      <c r="O51" s="173"/>
      <c r="P51" s="173"/>
      <c r="Q51" s="173"/>
      <c r="R51" s="173"/>
      <c r="S51" s="408"/>
    </row>
    <row r="52" spans="1:19" ht="14.25">
      <c r="A52" s="411" t="s">
        <v>513</v>
      </c>
      <c r="B52" s="404"/>
      <c r="C52" s="404"/>
      <c r="D52" s="404"/>
      <c r="E52" s="404"/>
      <c r="F52" s="173"/>
      <c r="G52" s="36"/>
      <c r="H52" s="173"/>
      <c r="I52" s="66"/>
      <c r="J52" s="66"/>
      <c r="K52" s="173"/>
      <c r="L52" s="173"/>
      <c r="M52" s="173"/>
      <c r="N52" s="173"/>
      <c r="O52" s="173"/>
      <c r="P52" s="173"/>
      <c r="Q52" s="173"/>
      <c r="R52" s="173"/>
      <c r="S52" s="408"/>
    </row>
    <row r="53" spans="1:19" ht="14.25">
      <c r="A53" s="411" t="s">
        <v>518</v>
      </c>
      <c r="B53" s="404"/>
      <c r="C53" s="404"/>
      <c r="D53" s="404"/>
      <c r="E53" s="173"/>
      <c r="F53" s="173"/>
      <c r="G53" s="36"/>
      <c r="H53" s="173"/>
      <c r="I53" s="66"/>
      <c r="J53" s="66"/>
      <c r="K53" s="173"/>
      <c r="L53" s="173"/>
      <c r="M53" s="173"/>
      <c r="N53" s="173"/>
      <c r="O53" s="173"/>
      <c r="P53" s="173"/>
      <c r="Q53" s="173"/>
      <c r="R53" s="173"/>
      <c r="S53" s="408"/>
    </row>
    <row r="54" spans="1:19" ht="14.25">
      <c r="A54" s="411" t="s">
        <v>514</v>
      </c>
      <c r="B54" s="66"/>
      <c r="C54" s="404"/>
      <c r="D54" s="404"/>
      <c r="E54" s="173"/>
      <c r="F54" s="173"/>
      <c r="G54" s="36"/>
      <c r="H54" s="173"/>
      <c r="I54" s="66"/>
      <c r="J54" s="66"/>
      <c r="K54" s="173"/>
      <c r="L54" s="173"/>
      <c r="M54" s="173"/>
      <c r="N54" s="173"/>
      <c r="O54" s="173"/>
      <c r="P54" s="173"/>
      <c r="Q54" s="173"/>
      <c r="R54" s="173"/>
      <c r="S54" s="408"/>
    </row>
    <row r="55" spans="1:19" ht="23.25" customHeight="1">
      <c r="A55" s="1432" t="s">
        <v>517</v>
      </c>
      <c r="B55" s="1433"/>
      <c r="C55" s="1433"/>
      <c r="D55" s="1433"/>
      <c r="E55" s="1433"/>
      <c r="F55" s="173"/>
      <c r="G55" s="36"/>
      <c r="H55" s="173"/>
      <c r="I55" s="66"/>
      <c r="J55" s="66"/>
      <c r="K55" s="173"/>
      <c r="L55" s="173"/>
      <c r="M55" s="173"/>
      <c r="N55" s="173"/>
      <c r="O55" s="173"/>
      <c r="P55" s="173"/>
      <c r="Q55" s="173"/>
      <c r="R55" s="173"/>
      <c r="S55" s="408"/>
    </row>
    <row r="56" spans="1:19" ht="14.25">
      <c r="A56" s="412" t="s">
        <v>516</v>
      </c>
      <c r="B56" s="413"/>
      <c r="C56" s="413"/>
      <c r="D56" s="413"/>
      <c r="E56" s="414"/>
      <c r="F56" s="415"/>
      <c r="G56" s="445"/>
      <c r="H56" s="446"/>
      <c r="I56" s="418"/>
      <c r="J56" s="418"/>
      <c r="K56" s="414"/>
      <c r="L56" s="414"/>
      <c r="M56" s="414"/>
      <c r="N56" s="414"/>
      <c r="O56" s="414"/>
      <c r="P56" s="414"/>
      <c r="Q56" s="414"/>
      <c r="R56" s="414"/>
      <c r="S56" s="415"/>
    </row>
    <row r="57" spans="1:19" ht="24" customHeight="1">
      <c r="A57" s="665" t="s">
        <v>458</v>
      </c>
      <c r="B57" s="1437"/>
      <c r="C57" s="1135"/>
      <c r="D57" s="1135"/>
      <c r="E57" s="1135"/>
      <c r="F57" s="1135"/>
      <c r="G57" s="1135"/>
      <c r="H57" s="1135"/>
      <c r="I57" s="1135"/>
      <c r="J57" s="1135"/>
      <c r="K57" s="1135"/>
      <c r="L57" s="1135"/>
      <c r="M57" s="1135"/>
      <c r="N57" s="1135"/>
      <c r="O57" s="1135"/>
      <c r="P57" s="1135"/>
      <c r="Q57" s="1135"/>
      <c r="R57" s="1135"/>
      <c r="S57" s="1157"/>
    </row>
    <row r="58" spans="1:19" ht="14.25">
      <c r="A58" s="374"/>
      <c r="B58" s="374"/>
      <c r="C58" s="374"/>
      <c r="D58" s="374"/>
      <c r="E58" s="374"/>
      <c r="F58" s="374"/>
      <c r="G58" s="431"/>
      <c r="H58" s="374"/>
      <c r="I58" s="374"/>
      <c r="J58" s="374"/>
      <c r="K58" s="374"/>
      <c r="L58" s="374"/>
      <c r="M58" s="374"/>
      <c r="N58" s="374"/>
      <c r="O58" s="374"/>
      <c r="P58" s="374"/>
      <c r="Q58" s="374"/>
      <c r="R58" s="374"/>
      <c r="S58" s="374"/>
    </row>
    <row r="59" spans="1:10" ht="14.25">
      <c r="A59" s="173"/>
      <c r="B59" s="169"/>
      <c r="G59" s="181"/>
      <c r="I59" s="169"/>
      <c r="J59" s="169"/>
    </row>
    <row r="60" spans="1:10" ht="14.25">
      <c r="A60" s="169"/>
      <c r="B60" s="169"/>
      <c r="G60" s="181"/>
      <c r="I60" s="169"/>
      <c r="J60" s="169"/>
    </row>
    <row r="61" spans="1:10" ht="14.25">
      <c r="A61" s="169"/>
      <c r="B61" s="169"/>
      <c r="G61" s="181"/>
      <c r="I61" s="169"/>
      <c r="J61" s="169"/>
    </row>
    <row r="62" spans="1:10" ht="14.25">
      <c r="A62" s="169"/>
      <c r="B62" s="169"/>
      <c r="G62" s="181"/>
      <c r="I62" s="169"/>
      <c r="J62" s="169"/>
    </row>
    <row r="63" spans="1:10" ht="14.25">
      <c r="A63" s="169"/>
      <c r="B63" s="169"/>
      <c r="G63" s="181"/>
      <c r="I63" s="169"/>
      <c r="J63" s="169"/>
    </row>
    <row r="64" spans="1:10" ht="14.25">
      <c r="A64" s="169"/>
      <c r="B64" s="169"/>
      <c r="G64" s="181"/>
      <c r="I64" s="169"/>
      <c r="J64" s="169"/>
    </row>
    <row r="65" spans="1:10" ht="14.25">
      <c r="A65" s="169"/>
      <c r="B65" s="169"/>
      <c r="G65" s="181"/>
      <c r="I65" s="169"/>
      <c r="J65" s="169"/>
    </row>
    <row r="66" spans="1:10" ht="14.25">
      <c r="A66" s="169"/>
      <c r="B66" s="169"/>
      <c r="G66" s="181"/>
      <c r="I66" s="169"/>
      <c r="J66" s="169"/>
    </row>
    <row r="67" spans="1:10" ht="14.25">
      <c r="A67" s="169"/>
      <c r="B67" s="169"/>
      <c r="G67" s="181"/>
      <c r="I67" s="169"/>
      <c r="J67" s="169"/>
    </row>
    <row r="68" spans="1:10" ht="14.25">
      <c r="A68" s="169"/>
      <c r="B68" s="169"/>
      <c r="G68" s="181"/>
      <c r="I68" s="169"/>
      <c r="J68" s="169"/>
    </row>
    <row r="69" spans="1:10" ht="14.25">
      <c r="A69" s="169"/>
      <c r="B69" s="169"/>
      <c r="G69" s="181"/>
      <c r="I69" s="169"/>
      <c r="J69" s="169"/>
    </row>
    <row r="70" spans="1:10" ht="14.25">
      <c r="A70" s="169"/>
      <c r="B70" s="169"/>
      <c r="G70" s="181"/>
      <c r="I70" s="169"/>
      <c r="J70" s="169"/>
    </row>
    <row r="71" spans="1:10" ht="14.25">
      <c r="A71" s="169"/>
      <c r="B71" s="169"/>
      <c r="G71" s="181"/>
      <c r="I71" s="169"/>
      <c r="J71" s="169"/>
    </row>
    <row r="72" spans="1:10" ht="14.25">
      <c r="A72" s="169"/>
      <c r="B72" s="169"/>
      <c r="G72" s="181"/>
      <c r="I72" s="169"/>
      <c r="J72" s="169"/>
    </row>
    <row r="73" spans="1:10" ht="14.25">
      <c r="A73" s="169"/>
      <c r="B73" s="169"/>
      <c r="G73" s="181"/>
      <c r="I73" s="169"/>
      <c r="J73" s="169"/>
    </row>
    <row r="74" spans="1:10" ht="14.25">
      <c r="A74" s="169"/>
      <c r="B74" s="169"/>
      <c r="G74" s="181"/>
      <c r="I74" s="169"/>
      <c r="J74" s="169"/>
    </row>
    <row r="75" spans="1:10" ht="14.25">
      <c r="A75" s="169"/>
      <c r="B75" s="169"/>
      <c r="G75" s="181"/>
      <c r="I75" s="169"/>
      <c r="J75" s="169"/>
    </row>
    <row r="76" spans="1:10" ht="14.25">
      <c r="A76" s="169"/>
      <c r="B76" s="169"/>
      <c r="G76" s="181"/>
      <c r="I76" s="169"/>
      <c r="J76" s="169"/>
    </row>
    <row r="77" spans="1:10" ht="14.25">
      <c r="A77" s="169"/>
      <c r="B77" s="169"/>
      <c r="G77" s="181"/>
      <c r="I77" s="169"/>
      <c r="J77" s="169"/>
    </row>
    <row r="78" spans="1:10" ht="14.25">
      <c r="A78" s="169"/>
      <c r="B78" s="169"/>
      <c r="G78" s="181"/>
      <c r="I78" s="169"/>
      <c r="J78" s="169"/>
    </row>
    <row r="79" spans="1:10" ht="14.25">
      <c r="A79" s="169"/>
      <c r="B79" s="169"/>
      <c r="G79" s="181"/>
      <c r="I79" s="169"/>
      <c r="J79" s="169"/>
    </row>
    <row r="80" spans="1:10" ht="14.25">
      <c r="A80" s="169"/>
      <c r="B80" s="169"/>
      <c r="G80" s="181"/>
      <c r="I80" s="169"/>
      <c r="J80" s="169"/>
    </row>
    <row r="81" spans="1:10" ht="14.25">
      <c r="A81" s="169"/>
      <c r="B81" s="169"/>
      <c r="G81" s="181"/>
      <c r="I81" s="169"/>
      <c r="J81" s="169"/>
    </row>
    <row r="82" spans="1:10" ht="14.25">
      <c r="A82" s="169"/>
      <c r="B82" s="169"/>
      <c r="G82" s="181"/>
      <c r="I82" s="169"/>
      <c r="J82" s="169"/>
    </row>
    <row r="83" spans="1:10" ht="14.25">
      <c r="A83" s="169"/>
      <c r="B83" s="169"/>
      <c r="G83" s="181"/>
      <c r="I83" s="169"/>
      <c r="J83" s="169"/>
    </row>
    <row r="84" spans="1:10" ht="14.25">
      <c r="A84" s="169"/>
      <c r="B84" s="169"/>
      <c r="G84" s="181"/>
      <c r="I84" s="169"/>
      <c r="J84" s="169"/>
    </row>
    <row r="85" spans="1:10" ht="14.25">
      <c r="A85" s="169"/>
      <c r="B85" s="169"/>
      <c r="G85" s="181"/>
      <c r="I85" s="169"/>
      <c r="J85" s="169"/>
    </row>
    <row r="86" spans="1:10" ht="14.25">
      <c r="A86" s="169"/>
      <c r="B86" s="169"/>
      <c r="G86" s="181"/>
      <c r="I86" s="169"/>
      <c r="J86" s="169"/>
    </row>
    <row r="87" spans="1:10" ht="14.25">
      <c r="A87" s="169"/>
      <c r="B87" s="169"/>
      <c r="G87" s="181"/>
      <c r="I87" s="169"/>
      <c r="J87" s="169"/>
    </row>
    <row r="88" spans="1:10" ht="14.25">
      <c r="A88" s="169"/>
      <c r="B88" s="169"/>
      <c r="G88" s="181"/>
      <c r="I88" s="169"/>
      <c r="J88" s="169"/>
    </row>
    <row r="89" spans="1:10" ht="14.25">
      <c r="A89" s="169"/>
      <c r="B89" s="169"/>
      <c r="G89" s="181"/>
      <c r="I89" s="169"/>
      <c r="J89" s="169"/>
    </row>
    <row r="90" spans="1:10" ht="14.25">
      <c r="A90" s="169"/>
      <c r="B90" s="169"/>
      <c r="G90" s="181"/>
      <c r="I90" s="169"/>
      <c r="J90" s="169"/>
    </row>
    <row r="91" spans="1:10" ht="14.25">
      <c r="A91" s="169"/>
      <c r="B91" s="169"/>
      <c r="G91" s="181"/>
      <c r="I91" s="169"/>
      <c r="J91" s="169"/>
    </row>
    <row r="92" spans="1:10" ht="14.25">
      <c r="A92" s="169"/>
      <c r="B92" s="169"/>
      <c r="G92" s="181"/>
      <c r="I92" s="169"/>
      <c r="J92" s="169"/>
    </row>
    <row r="93" spans="1:10" ht="14.25">
      <c r="A93" s="169"/>
      <c r="B93" s="169"/>
      <c r="G93" s="181"/>
      <c r="I93" s="169"/>
      <c r="J93" s="169"/>
    </row>
  </sheetData>
  <sheetProtection/>
  <protectedRanges>
    <protectedRange sqref="A43:D43 E43:E47 B11:F11 H41:H42 K46 K41 H47 A44:C47 I42:K42 I46:J47 H44:J44 F43 A41:C42 J48" name="Range1"/>
    <protectedRange sqref="I12:M12 A12" name="Range1_2"/>
    <protectedRange sqref="A6:F9" name="Range11_1_1"/>
    <protectedRange sqref="A10:F10" name="Range1_1_1_1"/>
    <protectedRange sqref="G53:G54 I53:J54 E51" name="Range18"/>
    <protectedRange sqref="E52 G52 I52:J52" name="Range18_1"/>
    <protectedRange sqref="B12:D12" name="Range1_1"/>
  </protectedRanges>
  <mergeCells count="36">
    <mergeCell ref="A7:S7"/>
    <mergeCell ref="B12:D12"/>
    <mergeCell ref="B28:D28"/>
    <mergeCell ref="E28:G28"/>
    <mergeCell ref="H16:J16"/>
    <mergeCell ref="H15:L15"/>
    <mergeCell ref="B15:D15"/>
    <mergeCell ref="E15:G15"/>
    <mergeCell ref="B16:D16"/>
    <mergeCell ref="K16:M16"/>
    <mergeCell ref="N28:S28"/>
    <mergeCell ref="J12:O12"/>
    <mergeCell ref="E16:G16"/>
    <mergeCell ref="B19:S19"/>
    <mergeCell ref="B23:S23"/>
    <mergeCell ref="H28:M28"/>
    <mergeCell ref="H29:J29"/>
    <mergeCell ref="K29:M29"/>
    <mergeCell ref="G46:I46"/>
    <mergeCell ref="A6:S6"/>
    <mergeCell ref="B38:S38"/>
    <mergeCell ref="A9:S9"/>
    <mergeCell ref="A10:S10"/>
    <mergeCell ref="A8:S8"/>
    <mergeCell ref="N16:S16"/>
    <mergeCell ref="N15:S15"/>
    <mergeCell ref="B57:S57"/>
    <mergeCell ref="G44:H44"/>
    <mergeCell ref="B29:D29"/>
    <mergeCell ref="E29:G29"/>
    <mergeCell ref="A55:E55"/>
    <mergeCell ref="I48:J48"/>
    <mergeCell ref="M42:P42"/>
    <mergeCell ref="N29:S29"/>
    <mergeCell ref="B32:S32"/>
    <mergeCell ref="B36:S36"/>
  </mergeCells>
  <conditionalFormatting sqref="B18">
    <cfRule type="cellIs" priority="1" dxfId="269" operator="notEqual" stopIfTrue="1">
      <formula>$H$18+$I$18+$J$18</formula>
    </cfRule>
  </conditionalFormatting>
  <conditionalFormatting sqref="C18">
    <cfRule type="cellIs" priority="2" dxfId="269" operator="notEqual" stopIfTrue="1">
      <formula>$K$18+$L$18+$M$18</formula>
    </cfRule>
  </conditionalFormatting>
  <conditionalFormatting sqref="B31">
    <cfRule type="cellIs" priority="3" dxfId="269" operator="notEqual" stopIfTrue="1">
      <formula>$H$31+$I$31+$J$31</formula>
    </cfRule>
  </conditionalFormatting>
  <conditionalFormatting sqref="C31">
    <cfRule type="cellIs" priority="4" dxfId="269" operator="notEqual" stopIfTrue="1">
      <formula>$K$31+$L$31+$M$31</formula>
    </cfRule>
  </conditionalFormatting>
  <conditionalFormatting sqref="B20">
    <cfRule type="cellIs" priority="5" dxfId="269" operator="notEqual" stopIfTrue="1">
      <formula>$H$20+$I$20+$J$20</formula>
    </cfRule>
  </conditionalFormatting>
  <conditionalFormatting sqref="B21">
    <cfRule type="cellIs" priority="6" dxfId="269" operator="notEqual" stopIfTrue="1">
      <formula>$H$21+$I$21+$J$21</formula>
    </cfRule>
  </conditionalFormatting>
  <conditionalFormatting sqref="B22">
    <cfRule type="cellIs" priority="7" dxfId="269" operator="notEqual" stopIfTrue="1">
      <formula>$H$22+$I$22+$J$22</formula>
    </cfRule>
  </conditionalFormatting>
  <conditionalFormatting sqref="C20">
    <cfRule type="cellIs" priority="8" dxfId="269" operator="notEqual" stopIfTrue="1">
      <formula>$K$20+$L$20+$M$20</formula>
    </cfRule>
  </conditionalFormatting>
  <conditionalFormatting sqref="C21">
    <cfRule type="cellIs" priority="9" dxfId="269" operator="notEqual" stopIfTrue="1">
      <formula>$K$21+$L$21+$M$21</formula>
    </cfRule>
  </conditionalFormatting>
  <conditionalFormatting sqref="C22">
    <cfRule type="cellIs" priority="10" dxfId="269" operator="notEqual" stopIfTrue="1">
      <formula>$K$22+$L$22+$M$22</formula>
    </cfRule>
  </conditionalFormatting>
  <conditionalFormatting sqref="C24">
    <cfRule type="cellIs" priority="11" dxfId="269" operator="notEqual" stopIfTrue="1">
      <formula>$K$24+$L$24+$M$24</formula>
    </cfRule>
  </conditionalFormatting>
  <conditionalFormatting sqref="B24">
    <cfRule type="cellIs" priority="12" dxfId="269" operator="notEqual" stopIfTrue="1">
      <formula>$H$24+$I$24+$J$24</formula>
    </cfRule>
  </conditionalFormatting>
  <conditionalFormatting sqref="B33">
    <cfRule type="cellIs" priority="13" dxfId="269" operator="notEqual" stopIfTrue="1">
      <formula>$H$33+$I$33+$J$33</formula>
    </cfRule>
  </conditionalFormatting>
  <conditionalFormatting sqref="B34">
    <cfRule type="cellIs" priority="14" dxfId="269" operator="notEqual" stopIfTrue="1">
      <formula>$H$34+$I$34+$J$34</formula>
    </cfRule>
  </conditionalFormatting>
  <conditionalFormatting sqref="B35">
    <cfRule type="cellIs" priority="15" dxfId="269" operator="notEqual" stopIfTrue="1">
      <formula>$H$35+$I$35+$J$35</formula>
    </cfRule>
  </conditionalFormatting>
  <conditionalFormatting sqref="B37">
    <cfRule type="cellIs" priority="16" dxfId="269" operator="notEqual" stopIfTrue="1">
      <formula>$H$37+$I$37+$J$37</formula>
    </cfRule>
  </conditionalFormatting>
  <conditionalFormatting sqref="C33">
    <cfRule type="cellIs" priority="17" dxfId="269" operator="notEqual" stopIfTrue="1">
      <formula>$K$33+$L$33+$M$33</formula>
    </cfRule>
  </conditionalFormatting>
  <conditionalFormatting sqref="C34">
    <cfRule type="cellIs" priority="18" dxfId="269" operator="notEqual" stopIfTrue="1">
      <formula>$K$34+$L$34+$M$34</formula>
    </cfRule>
  </conditionalFormatting>
  <conditionalFormatting sqref="C35">
    <cfRule type="cellIs" priority="19" dxfId="269" operator="notEqual" stopIfTrue="1">
      <formula>$K$35+$L$35+$M$35</formula>
    </cfRule>
  </conditionalFormatting>
  <conditionalFormatting sqref="C37">
    <cfRule type="cellIs" priority="20" dxfId="269" operator="notEqual" stopIfTrue="1">
      <formula>$K$37+$L$37+$M$37</formula>
    </cfRule>
  </conditionalFormatting>
  <dataValidations count="9">
    <dataValidation type="textLength" operator="lessThanOrEqual" allowBlank="1" showErrorMessage="1" promptTitle="Footnote is too long!" prompt="Footnotes cannot be longer than 255 characters, please enter additional footnotes as a &quot;General Footnote&quot; on a separate page." errorTitle="Footnote is too long!" error="The note you are trying to enter is too long for this field (greater than 255 characters). Please use the General Comments sheet for this note!" sqref="B57:S57">
      <formula1>255</formula1>
    </dataValidation>
    <dataValidation type="custom" allowBlank="1" showErrorMessage="1" promptTitle="CAUTION" prompt="Do not enter, this is an automatically calculated total." errorTitle="CAUTION" error="Do not enter, this is an automatically calculated total." sqref="D18:S18 D31:S31">
      <formula1>"None"</formula1>
    </dataValidation>
    <dataValidation type="textLength" operator="equal" allowBlank="1" showErrorMessage="1" errorTitle="ERROR" error="Please enter two character state abbreviation only" sqref="B12:D12">
      <formula1>2</formula1>
    </dataValidation>
    <dataValidation type="custom" allowBlank="1" showInputMessage="1" showErrorMessage="1" promptTitle="CAUTION" prompt="if RED, # Suspended does not match with T1 to T2 change (If Suspended at T1)" errorTitle="CAUTION" error="Do not enter, this is an automatically calculated total." sqref="B18 B31">
      <formula1>"None"</formula1>
    </dataValidation>
    <dataValidation type="custom" allowBlank="1" showInputMessage="1" showErrorMessage="1" promptTitle="CAUTION" prompt="if RED, # Not Suspended does not match with T1 to T2 change (If Not Suspended at T1)" errorTitle="CAUTION" error="Do not enter, this is an automatically calculated total." sqref="C18 C31">
      <formula1>"None"</formula1>
    </dataValidation>
    <dataValidation allowBlank="1" showErrorMessage="1" sqref="B20:C22 B37:C37 B33:C35 B24:C24"/>
    <dataValidation type="custom" allowBlank="1" showInputMessage="1" showErrorMessage="1" error="Do not enter, this is an automatically calculated total." sqref="S20:S22 S24">
      <formula1>"None"</formula1>
    </dataValidation>
    <dataValidation allowBlank="1" showErrorMessage="1" error="Do not enter, this is an automatically calculated total." sqref="S33:S35"/>
    <dataValidation type="custom" allowBlank="1" showErrorMessage="1" error="Do not enter, this is an automatically calculated total." sqref="S37">
      <formula1>"None"</formula1>
    </dataValidation>
  </dataValidations>
  <printOptions horizontalCentered="1"/>
  <pageMargins left="0" right="0" top="0.25" bottom="0.5" header="0.25" footer="0.25"/>
  <pageSetup fitToHeight="2" horizontalDpi="600" verticalDpi="600" orientation="landscape" scale="61" r:id="rId3"/>
  <headerFooter alignWithMargins="0">
    <oddFooter>&amp;LFY 2017 Uniform Reporting System (URS) Table 19B&amp;RPage &amp;P</oddFooter>
  </headerFooter>
  <rowBreaks count="1" manualBreakCount="1">
    <brk id="39" max="18" man="1"/>
  </rowBreaks>
  <drawing r:id="rId2"/>
  <legacyDrawing r:id="rId1"/>
</worksheet>
</file>

<file path=xl/worksheets/sheet29.xml><?xml version="1.0" encoding="utf-8"?>
<worksheet xmlns="http://schemas.openxmlformats.org/spreadsheetml/2006/main" xmlns:r="http://schemas.openxmlformats.org/officeDocument/2006/relationships">
  <sheetPr codeName="Sheet29"/>
  <dimension ref="A1:DC47"/>
  <sheetViews>
    <sheetView zoomScalePageLayoutView="0" workbookViewId="0" topLeftCell="A1">
      <selection activeCell="A1" sqref="A1:F1"/>
    </sheetView>
  </sheetViews>
  <sheetFormatPr defaultColWidth="9.140625" defaultRowHeight="12.75"/>
  <cols>
    <col min="1" max="1" width="30.7109375" style="270" customWidth="1"/>
    <col min="2" max="2" width="13.7109375" style="270" customWidth="1"/>
    <col min="3" max="6" width="11.7109375" style="270" customWidth="1"/>
    <col min="7" max="8" width="18.7109375" style="270" customWidth="1"/>
    <col min="9" max="16384" width="9.140625" style="270" customWidth="1"/>
  </cols>
  <sheetData>
    <row r="1" spans="1:6" ht="27.75" customHeight="1">
      <c r="A1" s="1471" t="s">
        <v>718</v>
      </c>
      <c r="B1" s="1471"/>
      <c r="C1" s="1471"/>
      <c r="D1" s="1471"/>
      <c r="E1" s="1471"/>
      <c r="F1" s="1471"/>
    </row>
    <row r="2" s="166" customFormat="1" ht="12.75">
      <c r="A2" s="797"/>
    </row>
    <row r="3" s="166" customFormat="1" ht="18" customHeight="1">
      <c r="A3" s="330" t="s">
        <v>436</v>
      </c>
    </row>
    <row r="4" s="166" customFormat="1" ht="8.25" customHeight="1"/>
    <row r="5" spans="1:5" ht="8.25" customHeight="1" thickBot="1">
      <c r="A5" s="331"/>
      <c r="B5" s="331"/>
      <c r="C5" s="331"/>
      <c r="D5" s="331"/>
      <c r="E5" s="331"/>
    </row>
    <row r="6" spans="1:6" ht="12.75" customHeight="1" thickBot="1">
      <c r="A6" s="332" t="s">
        <v>30</v>
      </c>
      <c r="B6" s="333"/>
      <c r="C6" s="333"/>
      <c r="D6" s="333"/>
      <c r="E6" s="333"/>
      <c r="F6" s="333"/>
    </row>
    <row r="7" spans="1:7" ht="12.75" customHeight="1">
      <c r="A7" s="936" t="s">
        <v>697</v>
      </c>
      <c r="B7" s="1033" t="s">
        <v>695</v>
      </c>
      <c r="C7" s="1456"/>
      <c r="D7" s="1457"/>
      <c r="E7" s="1034" t="s">
        <v>696</v>
      </c>
      <c r="F7" s="1050"/>
      <c r="G7" s="1035"/>
    </row>
    <row r="8" spans="1:6" ht="12.75" customHeight="1" thickBot="1">
      <c r="A8" s="299" t="s">
        <v>608</v>
      </c>
      <c r="B8" s="1458"/>
      <c r="C8" s="1459"/>
      <c r="D8" s="1459"/>
      <c r="E8" s="1459"/>
      <c r="F8" s="1460"/>
    </row>
    <row r="9" spans="1:6" ht="12.75">
      <c r="A9" s="1481"/>
      <c r="B9" s="1472" t="s">
        <v>31</v>
      </c>
      <c r="C9" s="1474" t="s">
        <v>32</v>
      </c>
      <c r="D9" s="1475"/>
      <c r="E9" s="1477" t="s">
        <v>33</v>
      </c>
      <c r="F9" s="1478"/>
    </row>
    <row r="10" spans="1:6" ht="22.5" customHeight="1">
      <c r="A10" s="1482"/>
      <c r="B10" s="1473"/>
      <c r="C10" s="1476"/>
      <c r="D10" s="1476"/>
      <c r="E10" s="1479"/>
      <c r="F10" s="1480"/>
    </row>
    <row r="11" spans="1:6" ht="12.75">
      <c r="A11" s="1482"/>
      <c r="B11" s="1473"/>
      <c r="C11" s="334" t="s">
        <v>34</v>
      </c>
      <c r="D11" s="334" t="s">
        <v>35</v>
      </c>
      <c r="E11" s="334" t="s">
        <v>34</v>
      </c>
      <c r="F11" s="335" t="s">
        <v>35</v>
      </c>
    </row>
    <row r="12" spans="1:6" ht="12.75" customHeight="1" thickBot="1">
      <c r="A12" s="336" t="s">
        <v>501</v>
      </c>
      <c r="B12" s="913">
        <f>SUM(B15:B21)</f>
        <v>0</v>
      </c>
      <c r="C12" s="914">
        <f>SUM(C15:C21)</f>
        <v>0</v>
      </c>
      <c r="D12" s="914">
        <f>SUM(D15:D21)</f>
        <v>0</v>
      </c>
      <c r="E12" s="468">
        <f>IF($B12&gt;0,C12/$B12,"")</f>
      </c>
      <c r="F12" s="469">
        <f>IF($B12&gt;0,D12/$B12,"")</f>
      </c>
    </row>
    <row r="13" s="338" customFormat="1" ht="7.5" customHeight="1" thickBot="1">
      <c r="A13" s="337"/>
    </row>
    <row r="14" spans="1:6" ht="12.75" customHeight="1">
      <c r="A14" s="1464" t="s">
        <v>537</v>
      </c>
      <c r="B14" s="1466"/>
      <c r="C14" s="1466"/>
      <c r="D14" s="1466"/>
      <c r="E14" s="1466"/>
      <c r="F14" s="1467"/>
    </row>
    <row r="15" spans="1:8" ht="12.75" customHeight="1">
      <c r="A15" s="339" t="s">
        <v>49</v>
      </c>
      <c r="B15" s="915"/>
      <c r="C15" s="916"/>
      <c r="D15" s="916"/>
      <c r="E15" s="340">
        <f>IF($B15&gt;0,C15/$B15,"")</f>
      </c>
      <c r="F15" s="341">
        <f>IF($B15&gt;0,D15/$B15,"")</f>
      </c>
      <c r="G15" s="281">
        <f>IF(C15=0,"",IF(E15&lt;=1,"","Caution! Percent Readmitted exceeds 100%"))</f>
      </c>
      <c r="H15" s="281">
        <f>IF(D15=0,"",IF(F15&lt;=1,"","Caution! Percent Readmitted exceeds 100%"))</f>
      </c>
    </row>
    <row r="16" spans="1:8" ht="12.75" customHeight="1">
      <c r="A16" s="342" t="s">
        <v>3</v>
      </c>
      <c r="B16" s="915"/>
      <c r="C16" s="916"/>
      <c r="D16" s="916"/>
      <c r="E16" s="340">
        <f aca="true" t="shared" si="0" ref="E16:E21">IF($B16&gt;0,C16/$B16,"")</f>
      </c>
      <c r="F16" s="341">
        <f aca="true" t="shared" si="1" ref="F16:F21">IF($B16&gt;0,D16/$B16,"")</f>
      </c>
      <c r="G16" s="281">
        <f aca="true" t="shared" si="2" ref="G16:G21">IF(C16=0,"",IF(E16&lt;=1,"","Caution! Percent Readmitted exceeds 100%"))</f>
      </c>
      <c r="H16" s="281"/>
    </row>
    <row r="17" spans="1:8" ht="12.75" customHeight="1">
      <c r="A17" s="342" t="s">
        <v>112</v>
      </c>
      <c r="B17" s="916"/>
      <c r="C17" s="916"/>
      <c r="D17" s="916"/>
      <c r="E17" s="340">
        <f t="shared" si="0"/>
      </c>
      <c r="F17" s="341">
        <f t="shared" si="1"/>
      </c>
      <c r="G17" s="281">
        <f t="shared" si="2"/>
      </c>
      <c r="H17" s="281">
        <f>IF(D17=0,"",IF(F17&lt;=1,"","Caution! Percent Readmitted exceeds 100%"))</f>
      </c>
    </row>
    <row r="18" spans="1:8" ht="12.75" customHeight="1">
      <c r="A18" s="342" t="s">
        <v>113</v>
      </c>
      <c r="B18" s="916"/>
      <c r="C18" s="916"/>
      <c r="D18" s="916"/>
      <c r="E18" s="340">
        <f t="shared" si="0"/>
      </c>
      <c r="F18" s="341">
        <f t="shared" si="1"/>
      </c>
      <c r="G18" s="281">
        <f t="shared" si="2"/>
      </c>
      <c r="H18" s="281">
        <f>IF(D18=0,"",IF(F18&lt;=1,"","Caution! Percent Readmitted exceeds 100%"))</f>
      </c>
    </row>
    <row r="19" spans="1:8" ht="12.75" customHeight="1">
      <c r="A19" s="342" t="s">
        <v>4</v>
      </c>
      <c r="B19" s="916"/>
      <c r="C19" s="916"/>
      <c r="D19" s="916"/>
      <c r="E19" s="340">
        <f t="shared" si="0"/>
      </c>
      <c r="F19" s="341">
        <f t="shared" si="1"/>
      </c>
      <c r="G19" s="281">
        <f t="shared" si="2"/>
      </c>
      <c r="H19" s="281">
        <f>IF(D19=0,"",IF(F19&lt;=1,"","Caution! Percent Readmitted exceeds 100%"))</f>
      </c>
    </row>
    <row r="20" spans="1:8" ht="12.75" customHeight="1">
      <c r="A20" s="342" t="s">
        <v>5</v>
      </c>
      <c r="B20" s="916"/>
      <c r="C20" s="916"/>
      <c r="D20" s="916"/>
      <c r="E20" s="340">
        <f t="shared" si="0"/>
      </c>
      <c r="F20" s="341">
        <f t="shared" si="1"/>
      </c>
      <c r="G20" s="281">
        <f t="shared" si="2"/>
      </c>
      <c r="H20" s="281">
        <f>IF(D20=0,"",IF(F20&lt;=1,"","Caution! Percent Readmitted exceeds 100%"))</f>
      </c>
    </row>
    <row r="21" spans="1:8" ht="12.75" customHeight="1" thickBot="1">
      <c r="A21" s="343" t="s">
        <v>114</v>
      </c>
      <c r="B21" s="917"/>
      <c r="C21" s="917"/>
      <c r="D21" s="917"/>
      <c r="E21" s="468">
        <f t="shared" si="0"/>
      </c>
      <c r="F21" s="469">
        <f t="shared" si="1"/>
      </c>
      <c r="G21" s="281">
        <f t="shared" si="2"/>
      </c>
      <c r="H21" s="281">
        <f>IF(D21=0,"",IF(F21&lt;=1,"","Caution! Percent Readmitted exceeds 100%"))</f>
      </c>
    </row>
    <row r="22" spans="1:8" s="294" customFormat="1" ht="11.25" customHeight="1" thickBot="1">
      <c r="A22" s="344">
        <f>IF(MAX(B22:F22)=0,"","Total by Gender differs from Total by Age")</f>
      </c>
      <c r="B22" s="345">
        <f>IF(B12-SUM(B24:B26)=0,"",(B12-SUM(B24:B26)))</f>
      </c>
      <c r="C22" s="345">
        <f>IF(C12-SUM(C24:C26)=0,"",(C12-SUM(C24:C26)))</f>
      </c>
      <c r="D22" s="345">
        <f>IF(D12-SUM(D24:D26)=0,"",(D12-SUM(D24:D26)))</f>
      </c>
      <c r="E22" s="346"/>
      <c r="F22" s="346"/>
      <c r="G22" s="281"/>
      <c r="H22" s="281"/>
    </row>
    <row r="23" spans="1:8" ht="12.75" customHeight="1">
      <c r="A23" s="1461" t="s">
        <v>536</v>
      </c>
      <c r="B23" s="1462"/>
      <c r="C23" s="1462"/>
      <c r="D23" s="1462"/>
      <c r="E23" s="1462"/>
      <c r="F23" s="1463"/>
      <c r="G23" s="281"/>
      <c r="H23" s="281"/>
    </row>
    <row r="24" spans="1:8" ht="12.75" customHeight="1">
      <c r="A24" s="342" t="s">
        <v>421</v>
      </c>
      <c r="B24" s="918"/>
      <c r="C24" s="918"/>
      <c r="D24" s="918"/>
      <c r="E24" s="340">
        <f aca="true" t="shared" si="3" ref="E24:F26">IF($B24&gt;0,C24/$B24,"")</f>
      </c>
      <c r="F24" s="341">
        <f t="shared" si="3"/>
      </c>
      <c r="G24" s="281">
        <f aca="true" t="shared" si="4" ref="G24:H26">IF(C24=0,"",IF(E24&lt;=1,"","Caution! Percent Readmitted exceeds 100%"))</f>
      </c>
      <c r="H24" s="281">
        <f t="shared" si="4"/>
      </c>
    </row>
    <row r="25" spans="1:8" ht="12.75" customHeight="1">
      <c r="A25" s="342" t="s">
        <v>422</v>
      </c>
      <c r="B25" s="918"/>
      <c r="C25" s="918"/>
      <c r="D25" s="918"/>
      <c r="E25" s="340">
        <f t="shared" si="3"/>
      </c>
      <c r="F25" s="341">
        <f t="shared" si="3"/>
      </c>
      <c r="G25" s="281">
        <f t="shared" si="4"/>
      </c>
      <c r="H25" s="281">
        <f t="shared" si="4"/>
      </c>
    </row>
    <row r="26" spans="1:8" ht="12.75" customHeight="1" thickBot="1">
      <c r="A26" s="343" t="s">
        <v>36</v>
      </c>
      <c r="B26" s="919"/>
      <c r="C26" s="919"/>
      <c r="D26" s="919"/>
      <c r="E26" s="468">
        <f t="shared" si="3"/>
      </c>
      <c r="F26" s="469">
        <f t="shared" si="3"/>
      </c>
      <c r="G26" s="281">
        <f t="shared" si="4"/>
      </c>
      <c r="H26" s="281">
        <f t="shared" si="4"/>
      </c>
    </row>
    <row r="27" spans="1:8" s="294" customFormat="1" ht="10.5" customHeight="1" thickBot="1">
      <c r="A27" s="344">
        <f>IF(MAX(B27:F27)=0,"","Total by Race/Ethnicity differs from Total by Age")</f>
      </c>
      <c r="B27" s="345">
        <f>IF(B12-SUM(B29:B36)=0,"",(B12-SUM(B29:B36)))</f>
      </c>
      <c r="C27" s="345">
        <f>IF(C12-SUM(C29:C36)=0,"",(C12-SUM(C29:C36)))</f>
      </c>
      <c r="D27" s="345">
        <f>IF(D12-SUM(D29:D36)=0,"",(D12-SUM(D29:D36)))</f>
      </c>
      <c r="E27" s="346"/>
      <c r="F27" s="346"/>
      <c r="G27" s="281"/>
      <c r="H27" s="281"/>
    </row>
    <row r="28" spans="1:8" ht="12.75" customHeight="1">
      <c r="A28" s="1461" t="s">
        <v>23</v>
      </c>
      <c r="B28" s="1462"/>
      <c r="C28" s="1462"/>
      <c r="D28" s="1462"/>
      <c r="E28" s="1462"/>
      <c r="F28" s="1463"/>
      <c r="G28" s="281"/>
      <c r="H28" s="281"/>
    </row>
    <row r="29" spans="1:8" ht="12.75" customHeight="1">
      <c r="A29" s="347" t="s">
        <v>24</v>
      </c>
      <c r="B29" s="918"/>
      <c r="C29" s="918"/>
      <c r="D29" s="918"/>
      <c r="E29" s="340">
        <f>IF($B29&gt;0,C29/$B29,"")</f>
      </c>
      <c r="F29" s="341">
        <f>IF($B29&gt;0,D29/$B29,"")</f>
      </c>
      <c r="G29" s="281">
        <f aca="true" t="shared" si="5" ref="G29:H36">IF(C29=0,"",IF(E29&lt;=1,"","Caution! Percent Readmitted exceeds 100%"))</f>
      </c>
      <c r="H29" s="281">
        <f t="shared" si="5"/>
      </c>
    </row>
    <row r="30" spans="1:8" ht="12.75" customHeight="1">
      <c r="A30" s="342" t="s">
        <v>107</v>
      </c>
      <c r="B30" s="918"/>
      <c r="C30" s="918"/>
      <c r="D30" s="918"/>
      <c r="E30" s="340">
        <f aca="true" t="shared" si="6" ref="E30:E36">IF($B30&gt;0,C30/$B30,"")</f>
      </c>
      <c r="F30" s="341">
        <f aca="true" t="shared" si="7" ref="F30:F36">IF($B30&gt;0,D30/$B30,"")</f>
      </c>
      <c r="G30" s="281">
        <f t="shared" si="5"/>
      </c>
      <c r="H30" s="281">
        <f t="shared" si="5"/>
      </c>
    </row>
    <row r="31" spans="1:8" ht="12.75" customHeight="1">
      <c r="A31" s="347" t="s">
        <v>503</v>
      </c>
      <c r="B31" s="918"/>
      <c r="C31" s="918"/>
      <c r="D31" s="918"/>
      <c r="E31" s="340">
        <f t="shared" si="6"/>
      </c>
      <c r="F31" s="341">
        <f t="shared" si="7"/>
      </c>
      <c r="G31" s="281">
        <f t="shared" si="5"/>
      </c>
      <c r="H31" s="281">
        <f t="shared" si="5"/>
      </c>
    </row>
    <row r="32" spans="1:8" ht="12.75" customHeight="1">
      <c r="A32" s="342" t="s">
        <v>504</v>
      </c>
      <c r="B32" s="918"/>
      <c r="C32" s="918"/>
      <c r="D32" s="918"/>
      <c r="E32" s="340">
        <f t="shared" si="6"/>
      </c>
      <c r="F32" s="341">
        <f t="shared" si="7"/>
      </c>
      <c r="G32" s="281">
        <f t="shared" si="5"/>
      </c>
      <c r="H32" s="281">
        <f t="shared" si="5"/>
      </c>
    </row>
    <row r="33" spans="1:8" ht="12.75" customHeight="1">
      <c r="A33" s="342" t="s">
        <v>110</v>
      </c>
      <c r="B33" s="918"/>
      <c r="C33" s="918"/>
      <c r="D33" s="918"/>
      <c r="E33" s="340">
        <f t="shared" si="6"/>
      </c>
      <c r="F33" s="341">
        <f t="shared" si="7"/>
      </c>
      <c r="G33" s="281">
        <f t="shared" si="5"/>
      </c>
      <c r="H33" s="281">
        <f t="shared" si="5"/>
      </c>
    </row>
    <row r="34" spans="1:8" ht="12.75" customHeight="1">
      <c r="A34" s="342" t="s">
        <v>7</v>
      </c>
      <c r="B34" s="920"/>
      <c r="C34" s="918"/>
      <c r="D34" s="918"/>
      <c r="E34" s="340">
        <f t="shared" si="6"/>
      </c>
      <c r="F34" s="341">
        <f t="shared" si="7"/>
      </c>
      <c r="G34" s="281">
        <f t="shared" si="5"/>
      </c>
      <c r="H34" s="281">
        <f t="shared" si="5"/>
      </c>
    </row>
    <row r="35" spans="1:8" ht="12.75" customHeight="1">
      <c r="A35" s="342" t="s">
        <v>8</v>
      </c>
      <c r="B35" s="918"/>
      <c r="C35" s="918"/>
      <c r="D35" s="918"/>
      <c r="E35" s="340">
        <f t="shared" si="6"/>
      </c>
      <c r="F35" s="341">
        <f t="shared" si="7"/>
      </c>
      <c r="G35" s="281">
        <f t="shared" si="5"/>
      </c>
      <c r="H35" s="281">
        <f t="shared" si="5"/>
      </c>
    </row>
    <row r="36" spans="1:8" ht="12.75" customHeight="1" thickBot="1">
      <c r="A36" s="343" t="s">
        <v>317</v>
      </c>
      <c r="B36" s="919"/>
      <c r="C36" s="919"/>
      <c r="D36" s="919"/>
      <c r="E36" s="468">
        <f t="shared" si="6"/>
      </c>
      <c r="F36" s="469">
        <f t="shared" si="7"/>
      </c>
      <c r="G36" s="281">
        <f t="shared" si="5"/>
      </c>
      <c r="H36" s="281">
        <f t="shared" si="5"/>
      </c>
    </row>
    <row r="37" spans="1:8" s="294" customFormat="1" ht="9" customHeight="1" thickBot="1">
      <c r="A37" s="348">
        <f>IF(MAX(B37:F37)=0,"","Total by Hispanic/Latino Origin differs from Total by Age")</f>
      </c>
      <c r="B37" s="345">
        <f>IF(B12-SUM(B39:B41)=0,"",(B12-SUM(B39:B41)))</f>
      </c>
      <c r="C37" s="345">
        <f>IF(C12-SUM(C39:C41)=0,"",(C12-SUM(C39:C41)))</f>
      </c>
      <c r="D37" s="345">
        <f>IF(D12-SUM(D39:D41)=0,"",(D12-SUM(D39:D41)))</f>
      </c>
      <c r="E37" s="349"/>
      <c r="F37" s="349"/>
      <c r="G37" s="281"/>
      <c r="H37" s="281"/>
    </row>
    <row r="38" spans="1:8" ht="12.75" customHeight="1">
      <c r="A38" s="1464" t="s">
        <v>9</v>
      </c>
      <c r="B38" s="1465"/>
      <c r="C38" s="1465"/>
      <c r="D38" s="1465"/>
      <c r="E38" s="1466"/>
      <c r="F38" s="1467"/>
      <c r="G38" s="281"/>
      <c r="H38" s="281"/>
    </row>
    <row r="39" spans="1:8" ht="12.75" customHeight="1">
      <c r="A39" s="470" t="s">
        <v>9</v>
      </c>
      <c r="B39" s="921"/>
      <c r="C39" s="921"/>
      <c r="D39" s="921"/>
      <c r="E39" s="340">
        <f aca="true" t="shared" si="8" ref="E39:F41">IF($B39&gt;0,C39/$B39,"")</f>
      </c>
      <c r="F39" s="341">
        <f t="shared" si="8"/>
      </c>
      <c r="G39" s="281">
        <f aca="true" t="shared" si="9" ref="G39:H41">IF(C39=0,"",IF(E39&lt;=1,"","Caution! Percent Readmitted exceeds 100%"))</f>
      </c>
      <c r="H39" s="281">
        <f t="shared" si="9"/>
      </c>
    </row>
    <row r="40" spans="1:8" ht="12.75" customHeight="1">
      <c r="A40" s="470" t="s">
        <v>10</v>
      </c>
      <c r="B40" s="921"/>
      <c r="C40" s="921"/>
      <c r="D40" s="921"/>
      <c r="E40" s="340">
        <f t="shared" si="8"/>
      </c>
      <c r="F40" s="341">
        <f t="shared" si="8"/>
      </c>
      <c r="G40" s="281">
        <f t="shared" si="9"/>
      </c>
      <c r="H40" s="281">
        <f t="shared" si="9"/>
      </c>
    </row>
    <row r="41" spans="1:8" ht="12.75" customHeight="1" thickBot="1">
      <c r="A41" s="471" t="s">
        <v>37</v>
      </c>
      <c r="B41" s="922"/>
      <c r="C41" s="922"/>
      <c r="D41" s="922"/>
      <c r="E41" s="468">
        <f t="shared" si="8"/>
      </c>
      <c r="F41" s="469">
        <f t="shared" si="8"/>
      </c>
      <c r="G41" s="281">
        <f t="shared" si="9"/>
      </c>
      <c r="H41" s="281">
        <f t="shared" si="9"/>
      </c>
    </row>
    <row r="42" spans="1:6" ht="6" customHeight="1">
      <c r="A42" s="350"/>
      <c r="B42" s="350"/>
      <c r="C42" s="350"/>
      <c r="D42" s="350"/>
      <c r="E42" s="351"/>
      <c r="F42" s="351"/>
    </row>
    <row r="43" spans="1:15" ht="12.75">
      <c r="A43" s="270" t="s">
        <v>38</v>
      </c>
      <c r="O43" s="352">
        <v>0</v>
      </c>
    </row>
    <row r="44" ht="6" customHeight="1"/>
    <row r="45" spans="1:107" ht="26.25" customHeight="1">
      <c r="A45" s="353" t="s">
        <v>280</v>
      </c>
      <c r="B45" s="1468"/>
      <c r="C45" s="1469"/>
      <c r="D45" s="1469"/>
      <c r="E45" s="1469"/>
      <c r="F45" s="1470"/>
      <c r="G45" s="354"/>
      <c r="H45" s="354"/>
      <c r="I45" s="354"/>
      <c r="J45" s="354"/>
      <c r="K45" s="354"/>
      <c r="BK45" s="355" t="s">
        <v>39</v>
      </c>
      <c r="BL45" s="356" t="s">
        <v>40</v>
      </c>
      <c r="BM45" s="356" t="s">
        <v>41</v>
      </c>
      <c r="BN45" s="356" t="s">
        <v>42</v>
      </c>
      <c r="BO45" s="356" t="s">
        <v>43</v>
      </c>
      <c r="CY45" s="355" t="s">
        <v>39</v>
      </c>
      <c r="CZ45" s="356" t="s">
        <v>40</v>
      </c>
      <c r="DA45" s="356" t="s">
        <v>41</v>
      </c>
      <c r="DB45" s="356" t="s">
        <v>42</v>
      </c>
      <c r="DC45" s="356" t="s">
        <v>43</v>
      </c>
    </row>
    <row r="46" spans="1:107" ht="6" customHeight="1">
      <c r="A46" s="357"/>
      <c r="B46" s="258"/>
      <c r="C46" s="258"/>
      <c r="D46" s="258"/>
      <c r="E46" s="258"/>
      <c r="F46" s="258"/>
      <c r="G46" s="258"/>
      <c r="H46" s="258"/>
      <c r="I46" s="258"/>
      <c r="J46" s="258"/>
      <c r="K46" s="258"/>
      <c r="BK46" s="358">
        <f>IF($B$12="NA","",IF($B$12="","",$B$12))</f>
        <v>0</v>
      </c>
      <c r="BL46" s="358">
        <f>IF($C$12="NA","",IF($C$12="","",$C$12))</f>
        <v>0</v>
      </c>
      <c r="BM46" s="358">
        <f>IF($D$12="NA","",IF($D$12="","",$D$12))</f>
        <v>0</v>
      </c>
      <c r="BN46" s="359">
        <f>IF($E$12="NA","",IF($E$12="","",$E$12))</f>
      </c>
      <c r="BO46" s="360">
        <f>IF($F$12="NA","",IF($F$12="","",$F$12))</f>
      </c>
      <c r="CY46" s="358">
        <f>IF($B$12="NA","",IF($B$12="","",$B$12))</f>
        <v>0</v>
      </c>
      <c r="CZ46" s="358">
        <f>IF($C$12="NA","",IF($C$12="","",$C$12))</f>
        <v>0</v>
      </c>
      <c r="DA46" s="358">
        <f>IF($D$12="NA","",IF($D$12="","",$D$12))</f>
        <v>0</v>
      </c>
      <c r="DB46" s="359">
        <f>IF($E$12="NA","",IF($E$12="","",$E$12))</f>
      </c>
      <c r="DC46" s="360">
        <f>IF($F$12="NA","",IF($F$12="","",$F$12))</f>
      </c>
    </row>
    <row r="47" spans="1:11" ht="12.75">
      <c r="A47" s="257" t="s">
        <v>410</v>
      </c>
      <c r="B47" s="258"/>
      <c r="C47" s="258"/>
      <c r="D47" s="258"/>
      <c r="E47" s="258"/>
      <c r="F47" s="258"/>
      <c r="G47" s="258"/>
      <c r="H47" s="258"/>
      <c r="I47" s="258"/>
      <c r="J47" s="258"/>
      <c r="K47" s="258"/>
    </row>
  </sheetData>
  <sheetProtection/>
  <protectedRanges>
    <protectedRange sqref="O40" name="Range3"/>
    <protectedRange sqref="B42:F42 B38:D38 B21:D21 B23:D23 B12:D14 B28:D28" name="Range2"/>
    <protectedRange sqref="B4:F5" name="Range1"/>
    <protectedRange sqref="B15:B18 C15:D20" name="Range2_1"/>
    <protectedRange sqref="B26 C24:D26" name="Range2_2"/>
    <protectedRange sqref="B29:B33 B36 C29:D36" name="Range2_3"/>
    <protectedRange sqref="B37:D37" name="Range2_3_1"/>
    <protectedRange sqref="B27:D27" name="Range2_2_1"/>
    <protectedRange sqref="B22:D22" name="Range2_1_1"/>
  </protectedRanges>
  <mergeCells count="12">
    <mergeCell ref="E9:F10"/>
    <mergeCell ref="A9:A11"/>
    <mergeCell ref="C7:D7"/>
    <mergeCell ref="B8:F8"/>
    <mergeCell ref="A28:F28"/>
    <mergeCell ref="A38:F38"/>
    <mergeCell ref="B45:F45"/>
    <mergeCell ref="A1:F1"/>
    <mergeCell ref="A14:F14"/>
    <mergeCell ref="A23:F23"/>
    <mergeCell ref="B9:B11"/>
    <mergeCell ref="C9:D10"/>
  </mergeCells>
  <dataValidations count="12">
    <dataValidation type="textLength" operator="lessThanOrEqual" allowBlank="1" showErrorMessage="1" promptTitle="Footnote is too long!" prompt="Footnotes cannot be longer than 255 characters, please enter additional footnotes as a &quot;General Footnote&quot; on a separate page." errorTitle="Footnote is too long!" error="Footnotes cannot be longer than 255 characters, please enter additional footnotes on the &quot;General Comments&quot; page." sqref="B45:F45">
      <formula1>255</formula1>
    </dataValidation>
    <dataValidation type="custom" allowBlank="1" showErrorMessage="1" promptTitle="CAUTION" prompt="This is an automatically calculated Total using the sums of the Age categories." errorTitle="CAUTION!" error="This is an automatically calculated Total using the sums of the Age categories." sqref="D12">
      <formula1>"None"</formula1>
    </dataValidation>
    <dataValidation type="textLength" operator="equal" showErrorMessage="1" promptTitle="Enter a 2 character state name." prompt="Please enter a two character state abbreviation only." errorTitle="Invalis state name entered." error="Please enter the two character state abbreviation only." sqref="B8:F8">
      <formula1>2</formula1>
    </dataValidation>
    <dataValidation allowBlank="1" showErrorMessage="1" promptTitle="CAUTION" prompt="This is automatically calculated using the Number of Discharges divided by the Number of Readmissions." errorTitle="CAUTION!" error="This is automatically calculated using the Number of Discharges divided by the Number of Readmissions." sqref="F12"/>
    <dataValidation type="custom" allowBlank="1" showErrorMessage="1" promptTitle="CAUTION" prompt="This is an automatically calculated Total using the sums of the Age categories." errorTitle="CAUTION!" error="This is an automatically calculated Total using the sums of the Age categories." sqref="B12:C12">
      <formula1>"None"</formula1>
    </dataValidation>
    <dataValidation allowBlank="1" showErrorMessage="1" promptTitle="CAUTION" prompt="This is automatically calculated using the Number of Discharges divided by the Number of Readmissions." errorTitle="CAUTION!" error="This is automatically calculated using the Number of Discharges divided by the Number of Readmissions." sqref="E12"/>
    <dataValidation type="custom" allowBlank="1" showErrorMessage="1" promptTitle="CAUTION" prompt="This is automatically calculated using the Number of Discharges divided by the Number of Readmissions." errorTitle="CAUTION!" error="This is automatically calculated using the Number of Discharges divided by the Number of Readmissions." sqref="E15:F21 E24:F26 E29:F36 E39:F41">
      <formula1>"None"</formula1>
    </dataValidation>
    <dataValidation type="custom" allowBlank="1" showInputMessage="1" showErrorMessage="1" errorTitle="Invalid Value" error="30 days readmissoins cannot be higher than 180 days readmissions" sqref="C24:C26 C15:C21 C29:C33 C35:C36">
      <formula1>C24&lt;=D24</formula1>
    </dataValidation>
    <dataValidation type="custom" allowBlank="1" showInputMessage="1" showErrorMessage="1" errorTitle="Invalid Number" error="180 days readmissions cannot be less than 30 days readmissions" sqref="D24:D26 D15:D21 D29:D33 D35:D36">
      <formula1>D24&gt;=C24</formula1>
    </dataValidation>
    <dataValidation allowBlank="1" showErrorMessage="1" sqref="B34:D34"/>
    <dataValidation type="custom" allowBlank="1" showInputMessage="1" showErrorMessage="1" error="180 days readmissions cannot be less than 30 days readmissions" sqref="D39 D40">
      <formula1>D39&gt;=C39</formula1>
    </dataValidation>
    <dataValidation type="custom" allowBlank="1" showInputMessage="1" showErrorMessage="1" error="180 days readmissions cannot be less than 30 days readmissions" sqref="D41">
      <formula1>D41&gt;=C41</formula1>
    </dataValidation>
  </dataValidations>
  <printOptions/>
  <pageMargins left="0.7" right="0.7" top="0.75" bottom="0.75" header="0" footer="0"/>
  <pageSetup horizontalDpi="600" verticalDpi="600" orientation="portrait" r:id="rId2"/>
  <headerFooter alignWithMargins="0">
    <oddFooter>&amp;LFY 2017 Uniform Reporting System (URS) Table 20A &amp;RPage &amp;P</oddFooter>
  </headerFooter>
  <legacyDrawing r:id="rId1"/>
</worksheet>
</file>

<file path=xl/worksheets/sheet3.xml><?xml version="1.0" encoding="utf-8"?>
<worksheet xmlns="http://schemas.openxmlformats.org/spreadsheetml/2006/main" xmlns:r="http://schemas.openxmlformats.org/officeDocument/2006/relationships">
  <sheetPr codeName="Sheet3"/>
  <dimension ref="A1:H12"/>
  <sheetViews>
    <sheetView zoomScalePageLayoutView="0" workbookViewId="0" topLeftCell="A1">
      <selection activeCell="A1" sqref="A1"/>
    </sheetView>
  </sheetViews>
  <sheetFormatPr defaultColWidth="9.140625" defaultRowHeight="12.75"/>
  <cols>
    <col min="1" max="1" width="19.00390625" style="0" customWidth="1"/>
    <col min="2" max="2" width="34.7109375" style="0" customWidth="1"/>
    <col min="3" max="3" width="19.7109375" style="0" customWidth="1"/>
    <col min="4" max="4" width="20.7109375" style="0" customWidth="1"/>
    <col min="5" max="8" width="11.8515625" style="0" customWidth="1"/>
  </cols>
  <sheetData>
    <row r="1" spans="1:4" ht="21" customHeight="1">
      <c r="A1" s="146" t="s">
        <v>694</v>
      </c>
      <c r="B1" s="147"/>
      <c r="C1" s="147"/>
      <c r="D1" s="388"/>
    </row>
    <row r="2" spans="1:4" ht="15.75" customHeight="1">
      <c r="A2" s="797"/>
      <c r="B2" s="146"/>
      <c r="C2" s="147"/>
      <c r="D2" s="147"/>
    </row>
    <row r="3" spans="1:8" ht="67.5" customHeight="1">
      <c r="A3" s="1056" t="s">
        <v>672</v>
      </c>
      <c r="B3" s="1056"/>
      <c r="C3" s="1056"/>
      <c r="D3" s="1056"/>
      <c r="E3" s="6"/>
      <c r="F3" s="6"/>
      <c r="G3" s="6"/>
      <c r="H3" s="6"/>
    </row>
    <row r="4" spans="1:8" ht="8.25" customHeight="1">
      <c r="A4" s="148"/>
      <c r="B4" s="148"/>
      <c r="C4" s="148"/>
      <c r="D4" s="148"/>
      <c r="E4" s="6"/>
      <c r="F4" s="6"/>
      <c r="G4" s="6"/>
      <c r="H4" s="6"/>
    </row>
    <row r="5" spans="1:4" ht="12.75">
      <c r="A5" s="122" t="s">
        <v>558</v>
      </c>
      <c r="B5" s="1059"/>
      <c r="C5" s="1060"/>
      <c r="D5" s="1060"/>
    </row>
    <row r="6" spans="1:4" ht="12.75">
      <c r="A6" s="931" t="s">
        <v>805</v>
      </c>
      <c r="B6" s="932"/>
      <c r="C6" s="949" t="s">
        <v>696</v>
      </c>
      <c r="D6" s="932"/>
    </row>
    <row r="7" spans="1:4" ht="12.75">
      <c r="A7" s="122" t="s">
        <v>608</v>
      </c>
      <c r="B7" s="1061"/>
      <c r="C7" s="1062"/>
      <c r="D7" s="1063"/>
    </row>
    <row r="8" spans="1:4" ht="12.75">
      <c r="A8" s="149"/>
      <c r="B8" s="150"/>
      <c r="C8" s="151" t="s">
        <v>609</v>
      </c>
      <c r="D8" s="151" t="s">
        <v>610</v>
      </c>
    </row>
    <row r="9" spans="1:4" ht="15" customHeight="1">
      <c r="A9" s="1057" t="s">
        <v>611</v>
      </c>
      <c r="B9" s="1058"/>
      <c r="C9" s="152"/>
      <c r="D9" s="152"/>
    </row>
    <row r="10" spans="1:4" ht="15" customHeight="1">
      <c r="A10" s="1057" t="s">
        <v>612</v>
      </c>
      <c r="B10" s="1058"/>
      <c r="C10" s="152"/>
      <c r="D10" s="152"/>
    </row>
    <row r="11" spans="2:4" ht="12.75">
      <c r="B11" s="147"/>
      <c r="C11" s="147"/>
      <c r="D11" s="147"/>
    </row>
    <row r="12" ht="14.25">
      <c r="A12" s="717" t="s">
        <v>795</v>
      </c>
    </row>
  </sheetData>
  <sheetProtection/>
  <mergeCells count="5">
    <mergeCell ref="A3:D3"/>
    <mergeCell ref="A9:B9"/>
    <mergeCell ref="A10:B10"/>
    <mergeCell ref="B5:D5"/>
    <mergeCell ref="B7:D7"/>
  </mergeCells>
  <dataValidations count="3">
    <dataValidation type="custom" allowBlank="1" showInputMessage="1" showErrorMessage="1" promptTitle="Adults with SMI" prompt="Do not enter a value into this cell, data will be provided by CMHS!" errorTitle="CAUTION" error="Do not enter a value into this cell, data will be provided by CMHS!" sqref="C9:D10">
      <formula1>"None"</formula1>
    </dataValidation>
    <dataValidation allowBlank="1" showInputMessage="1" showErrorMessage="1" error="Please enter a four digit year between 2014 and 2016 only." sqref="B6:C6"/>
    <dataValidation type="textLength" operator="equal" allowBlank="1" showInputMessage="1" showErrorMessage="1" errorTitle="Invalid state name entered." error="Please enter the two character state abbreviation only." sqref="B7:D7">
      <formula1>2</formula1>
    </dataValidation>
  </dataValidations>
  <printOptions/>
  <pageMargins left="0.75" right="0.75" top="1" bottom="1" header="0.5" footer="0.5"/>
  <pageSetup horizontalDpi="600" verticalDpi="600" orientation="portrait" scale="96" r:id="rId1"/>
  <headerFooter alignWithMargins="0">
    <oddFooter>&amp;LFY 2017 Uniform Reporting System (URS) Table 1&amp;RPage &amp;P</oddFooter>
  </headerFooter>
</worksheet>
</file>

<file path=xl/worksheets/sheet30.xml><?xml version="1.0" encoding="utf-8"?>
<worksheet xmlns="http://schemas.openxmlformats.org/spreadsheetml/2006/main" xmlns:r="http://schemas.openxmlformats.org/officeDocument/2006/relationships">
  <sheetPr codeName="Sheet30">
    <pageSetUpPr fitToPage="1"/>
  </sheetPr>
  <dimension ref="A1:H45"/>
  <sheetViews>
    <sheetView zoomScalePageLayoutView="0" workbookViewId="0" topLeftCell="A1">
      <selection activeCell="A1" sqref="A1:F1"/>
    </sheetView>
  </sheetViews>
  <sheetFormatPr defaultColWidth="9.140625" defaultRowHeight="12.75"/>
  <cols>
    <col min="1" max="1" width="30.7109375" style="266" customWidth="1"/>
    <col min="2" max="2" width="13.7109375" style="266" customWidth="1"/>
    <col min="3" max="6" width="11.7109375" style="266" customWidth="1"/>
    <col min="7" max="8" width="20.7109375" style="166" customWidth="1"/>
    <col min="9" max="16384" width="9.140625" style="166" customWidth="1"/>
  </cols>
  <sheetData>
    <row r="1" spans="1:6" ht="27.75" customHeight="1">
      <c r="A1" s="1471" t="s">
        <v>719</v>
      </c>
      <c r="B1" s="1471"/>
      <c r="C1" s="1471"/>
      <c r="D1" s="1471"/>
      <c r="E1" s="1471"/>
      <c r="F1" s="1471"/>
    </row>
    <row r="2" spans="1:6" ht="12.75">
      <c r="A2" s="797"/>
      <c r="B2" s="166"/>
      <c r="C2" s="166"/>
      <c r="D2" s="166"/>
      <c r="E2" s="166"/>
      <c r="F2" s="166"/>
    </row>
    <row r="3" spans="1:6" ht="18" customHeight="1">
      <c r="A3" s="330" t="s">
        <v>436</v>
      </c>
      <c r="B3" s="166"/>
      <c r="C3" s="166"/>
      <c r="D3" s="166"/>
      <c r="E3" s="166"/>
      <c r="F3" s="166"/>
    </row>
    <row r="4" spans="1:6" ht="8.25" customHeight="1">
      <c r="A4" s="166"/>
      <c r="B4" s="166"/>
      <c r="C4" s="166"/>
      <c r="D4" s="166"/>
      <c r="E4" s="166"/>
      <c r="F4" s="166"/>
    </row>
    <row r="5" spans="1:6" ht="8.25" customHeight="1" thickBot="1">
      <c r="A5" s="331"/>
      <c r="B5" s="331"/>
      <c r="C5" s="331"/>
      <c r="D5" s="331"/>
      <c r="E5" s="331"/>
      <c r="F5" s="270"/>
    </row>
    <row r="6" spans="1:6" ht="12.75" customHeight="1">
      <c r="A6" s="332" t="s">
        <v>44</v>
      </c>
      <c r="B6" s="333"/>
      <c r="C6" s="333"/>
      <c r="D6" s="333"/>
      <c r="E6" s="333"/>
      <c r="F6" s="333"/>
    </row>
    <row r="7" spans="1:6" ht="12.75" customHeight="1">
      <c r="A7" s="271" t="s">
        <v>697</v>
      </c>
      <c r="B7" s="1032" t="s">
        <v>695</v>
      </c>
      <c r="C7" s="1483"/>
      <c r="D7" s="1484"/>
      <c r="E7" s="1032" t="s">
        <v>696</v>
      </c>
      <c r="F7" s="1051"/>
    </row>
    <row r="8" spans="1:6" ht="12.75" customHeight="1" thickBot="1">
      <c r="A8" s="361" t="s">
        <v>608</v>
      </c>
      <c r="B8" s="1488"/>
      <c r="C8" s="1459"/>
      <c r="D8" s="1459"/>
      <c r="E8" s="1459"/>
      <c r="F8" s="1460"/>
    </row>
    <row r="9" spans="1:6" ht="12.75">
      <c r="A9" s="1485"/>
      <c r="B9" s="1486" t="s">
        <v>31</v>
      </c>
      <c r="C9" s="1474" t="s">
        <v>32</v>
      </c>
      <c r="D9" s="1475"/>
      <c r="E9" s="1477" t="s">
        <v>33</v>
      </c>
      <c r="F9" s="1478"/>
    </row>
    <row r="10" spans="1:6" ht="19.5" customHeight="1">
      <c r="A10" s="1482"/>
      <c r="B10" s="1487"/>
      <c r="C10" s="1476"/>
      <c r="D10" s="1476"/>
      <c r="E10" s="1479"/>
      <c r="F10" s="1480"/>
    </row>
    <row r="11" spans="1:6" ht="12.75">
      <c r="A11" s="1482"/>
      <c r="B11" s="1487"/>
      <c r="C11" s="334" t="s">
        <v>34</v>
      </c>
      <c r="D11" s="334" t="s">
        <v>35</v>
      </c>
      <c r="E11" s="334" t="s">
        <v>34</v>
      </c>
      <c r="F11" s="335" t="s">
        <v>35</v>
      </c>
    </row>
    <row r="12" spans="1:6" ht="12.75" customHeight="1" thickBot="1">
      <c r="A12" s="336" t="s">
        <v>501</v>
      </c>
      <c r="B12" s="923">
        <f>SUM(B15:B21)</f>
        <v>0</v>
      </c>
      <c r="C12" s="914">
        <f>SUM(C15:C21)</f>
        <v>0</v>
      </c>
      <c r="D12" s="914">
        <f>SUM(D15:D21)</f>
        <v>0</v>
      </c>
      <c r="E12" s="468">
        <f>IF($B12&gt;0,C12/$B12,"")</f>
      </c>
      <c r="F12" s="469">
        <f>IF($B12&gt;0,D12/$B12,"")</f>
      </c>
    </row>
    <row r="13" spans="1:6" ht="7.5" customHeight="1" thickBot="1">
      <c r="A13" s="337"/>
      <c r="B13" s="338"/>
      <c r="C13" s="338"/>
      <c r="D13" s="338"/>
      <c r="E13" s="338"/>
      <c r="F13" s="338"/>
    </row>
    <row r="14" spans="1:6" ht="12.75" customHeight="1">
      <c r="A14" s="1464" t="s">
        <v>537</v>
      </c>
      <c r="B14" s="1466"/>
      <c r="C14" s="1466"/>
      <c r="D14" s="1466"/>
      <c r="E14" s="1466"/>
      <c r="F14" s="1467"/>
    </row>
    <row r="15" spans="1:8" ht="12.75" customHeight="1">
      <c r="A15" s="339" t="s">
        <v>49</v>
      </c>
      <c r="B15" s="924"/>
      <c r="C15" s="918"/>
      <c r="D15" s="916"/>
      <c r="E15" s="340">
        <f>IF($B15&gt;0,C15/$B15,"")</f>
      </c>
      <c r="F15" s="341">
        <f>IF($B15&gt;0,D15/$B15,"")</f>
      </c>
      <c r="G15" s="281">
        <f aca="true" t="shared" si="0" ref="G15:H21">IF(C15=0,"",IF(E15&lt;=1,"","Caution! Percent Readmitted exceeds 100%"))</f>
      </c>
      <c r="H15" s="281">
        <f t="shared" si="0"/>
      </c>
    </row>
    <row r="16" spans="1:8" ht="12.75" customHeight="1">
      <c r="A16" s="342" t="s">
        <v>3</v>
      </c>
      <c r="B16" s="924"/>
      <c r="C16" s="918"/>
      <c r="D16" s="916"/>
      <c r="E16" s="340">
        <f aca="true" t="shared" si="1" ref="E16:E21">IF($B16&gt;0,C16/$B16,"")</f>
      </c>
      <c r="F16" s="341">
        <f aca="true" t="shared" si="2" ref="F16:F21">IF($B16&gt;0,D16/$B16,"")</f>
      </c>
      <c r="G16" s="281">
        <f t="shared" si="0"/>
      </c>
      <c r="H16" s="281">
        <f t="shared" si="0"/>
      </c>
    </row>
    <row r="17" spans="1:8" ht="12.75" customHeight="1">
      <c r="A17" s="342" t="s">
        <v>112</v>
      </c>
      <c r="B17" s="924"/>
      <c r="C17" s="918"/>
      <c r="D17" s="916"/>
      <c r="E17" s="340">
        <f t="shared" si="1"/>
      </c>
      <c r="F17" s="341">
        <f t="shared" si="2"/>
      </c>
      <c r="G17" s="281">
        <f t="shared" si="0"/>
      </c>
      <c r="H17" s="281">
        <f t="shared" si="0"/>
      </c>
    </row>
    <row r="18" spans="1:8" ht="12.75" customHeight="1">
      <c r="A18" s="342" t="s">
        <v>113</v>
      </c>
      <c r="B18" s="924"/>
      <c r="C18" s="918"/>
      <c r="D18" s="916"/>
      <c r="E18" s="340">
        <f t="shared" si="1"/>
      </c>
      <c r="F18" s="341">
        <f t="shared" si="2"/>
      </c>
      <c r="G18" s="281">
        <f t="shared" si="0"/>
      </c>
      <c r="H18" s="281">
        <f t="shared" si="0"/>
      </c>
    </row>
    <row r="19" spans="1:8" ht="12.75" customHeight="1">
      <c r="A19" s="342" t="s">
        <v>4</v>
      </c>
      <c r="B19" s="924"/>
      <c r="C19" s="918"/>
      <c r="D19" s="916"/>
      <c r="E19" s="340">
        <f t="shared" si="1"/>
      </c>
      <c r="F19" s="341">
        <f t="shared" si="2"/>
      </c>
      <c r="G19" s="281">
        <f t="shared" si="0"/>
      </c>
      <c r="H19" s="281">
        <f t="shared" si="0"/>
      </c>
    </row>
    <row r="20" spans="1:8" ht="12.75" customHeight="1">
      <c r="A20" s="342" t="s">
        <v>5</v>
      </c>
      <c r="B20" s="924"/>
      <c r="C20" s="918"/>
      <c r="D20" s="916"/>
      <c r="E20" s="340">
        <f t="shared" si="1"/>
      </c>
      <c r="F20" s="341">
        <f t="shared" si="2"/>
      </c>
      <c r="G20" s="281">
        <f t="shared" si="0"/>
      </c>
      <c r="H20" s="281">
        <f t="shared" si="0"/>
      </c>
    </row>
    <row r="21" spans="1:8" ht="12.75" customHeight="1" thickBot="1">
      <c r="A21" s="343" t="s">
        <v>114</v>
      </c>
      <c r="B21" s="925"/>
      <c r="C21" s="919"/>
      <c r="D21" s="917"/>
      <c r="E21" s="468">
        <f t="shared" si="1"/>
      </c>
      <c r="F21" s="469">
        <f t="shared" si="2"/>
      </c>
      <c r="G21" s="281">
        <f t="shared" si="0"/>
      </c>
      <c r="H21" s="281">
        <f t="shared" si="0"/>
      </c>
    </row>
    <row r="22" spans="1:8" ht="11.25" customHeight="1" thickBot="1">
      <c r="A22" s="344">
        <f>IF(MAX(B22:F22)=0,"","Total by Gender differs from Total by Age")</f>
      </c>
      <c r="B22" s="345">
        <f>IF(B12-SUM(B24:B26)=0,"",(B12-SUM(B24:B26)))</f>
      </c>
      <c r="C22" s="345">
        <f>IF(C12-SUM(C24:C26)=0,"",(C12-SUM(C24:C26)))</f>
      </c>
      <c r="D22" s="345">
        <f>IF(D12-SUM(D24:D26)=0,"",(D12-SUM(D24:D26)))</f>
      </c>
      <c r="E22" s="345"/>
      <c r="F22" s="346"/>
      <c r="G22" s="281"/>
      <c r="H22" s="281"/>
    </row>
    <row r="23" spans="1:8" ht="12.75" customHeight="1">
      <c r="A23" s="1461" t="s">
        <v>536</v>
      </c>
      <c r="B23" s="1462"/>
      <c r="C23" s="1462"/>
      <c r="D23" s="1462"/>
      <c r="E23" s="1462"/>
      <c r="F23" s="1463"/>
      <c r="G23" s="281"/>
      <c r="H23" s="281"/>
    </row>
    <row r="24" spans="1:8" ht="12.75" customHeight="1">
      <c r="A24" s="342" t="s">
        <v>421</v>
      </c>
      <c r="B24" s="918"/>
      <c r="C24" s="918"/>
      <c r="D24" s="918"/>
      <c r="E24" s="340">
        <f aca="true" t="shared" si="3" ref="E24:F26">IF($B24&gt;0,C24/$B24,"")</f>
      </c>
      <c r="F24" s="341">
        <f t="shared" si="3"/>
      </c>
      <c r="G24" s="281">
        <f aca="true" t="shared" si="4" ref="G24:H26">IF(C24=0,"",IF(E24&lt;=1,"","Caution! Percent Readmitted exceeds 100%"))</f>
      </c>
      <c r="H24" s="281">
        <f t="shared" si="4"/>
      </c>
    </row>
    <row r="25" spans="1:8" ht="12.75" customHeight="1">
      <c r="A25" s="342" t="s">
        <v>422</v>
      </c>
      <c r="B25" s="924"/>
      <c r="C25" s="918"/>
      <c r="D25" s="918"/>
      <c r="E25" s="340">
        <f t="shared" si="3"/>
      </c>
      <c r="F25" s="341">
        <f t="shared" si="3"/>
      </c>
      <c r="G25" s="281">
        <f t="shared" si="4"/>
      </c>
      <c r="H25" s="281">
        <f t="shared" si="4"/>
      </c>
    </row>
    <row r="26" spans="1:8" ht="12.75" customHeight="1" thickBot="1">
      <c r="A26" s="343" t="s">
        <v>36</v>
      </c>
      <c r="B26" s="925"/>
      <c r="C26" s="919"/>
      <c r="D26" s="919"/>
      <c r="E26" s="468">
        <f t="shared" si="3"/>
      </c>
      <c r="F26" s="469">
        <f t="shared" si="3"/>
      </c>
      <c r="G26" s="281">
        <f t="shared" si="4"/>
      </c>
      <c r="H26" s="281">
        <f t="shared" si="4"/>
      </c>
    </row>
    <row r="27" spans="1:8" ht="11.25" customHeight="1" thickBot="1">
      <c r="A27" s="344">
        <f>IF(MAX(B27:F27)=0,"","Total by Race/Ethnicity differs from Total by Age")</f>
      </c>
      <c r="B27" s="345">
        <f>IF(B12-SUM(B29:B36)=0,"",(B12-SUM(B29:B36)))</f>
      </c>
      <c r="C27" s="345">
        <f>IF(C12-SUM(C29:C36)=0,"",(C12-SUM(C29:C36)))</f>
      </c>
      <c r="D27" s="345">
        <f>IF(D12-SUM(D29:D36)=0,"",(D12-SUM(D29:D36)))</f>
      </c>
      <c r="E27" s="346"/>
      <c r="F27" s="346"/>
      <c r="G27" s="281"/>
      <c r="H27" s="281"/>
    </row>
    <row r="28" spans="1:8" ht="12.75" customHeight="1">
      <c r="A28" s="1461" t="s">
        <v>23</v>
      </c>
      <c r="B28" s="1462"/>
      <c r="C28" s="1462"/>
      <c r="D28" s="1462"/>
      <c r="E28" s="1462"/>
      <c r="F28" s="1463"/>
      <c r="G28" s="281"/>
      <c r="H28" s="281"/>
    </row>
    <row r="29" spans="1:8" ht="12.75" customHeight="1">
      <c r="A29" s="347" t="s">
        <v>24</v>
      </c>
      <c r="B29" s="918"/>
      <c r="C29" s="918"/>
      <c r="D29" s="918"/>
      <c r="E29" s="340">
        <f>IF($B29&gt;0,C29/$B29,"")</f>
      </c>
      <c r="F29" s="341">
        <f>IF($B29&gt;0,D29/$B29,"")</f>
      </c>
      <c r="G29" s="281">
        <f aca="true" t="shared" si="5" ref="G29:H36">IF(C29=0,"",IF(E29&lt;=1,"","Caution! Percent Readmitted exceeds 100%"))</f>
      </c>
      <c r="H29" s="281">
        <f t="shared" si="5"/>
      </c>
    </row>
    <row r="30" spans="1:8" ht="12.75" customHeight="1">
      <c r="A30" s="342" t="s">
        <v>107</v>
      </c>
      <c r="B30" s="924"/>
      <c r="C30" s="918"/>
      <c r="D30" s="918"/>
      <c r="E30" s="340">
        <f aca="true" t="shared" si="6" ref="E30:E36">IF($B30&gt;0,C30/$B30,"")</f>
      </c>
      <c r="F30" s="341">
        <f aca="true" t="shared" si="7" ref="F30:F36">IF($B30&gt;0,D30/$B30,"")</f>
      </c>
      <c r="G30" s="281">
        <f t="shared" si="5"/>
      </c>
      <c r="H30" s="281">
        <f t="shared" si="5"/>
      </c>
    </row>
    <row r="31" spans="1:8" ht="12.75" customHeight="1">
      <c r="A31" s="347" t="s">
        <v>503</v>
      </c>
      <c r="B31" s="924"/>
      <c r="C31" s="918"/>
      <c r="D31" s="918"/>
      <c r="E31" s="340">
        <f t="shared" si="6"/>
      </c>
      <c r="F31" s="341">
        <f t="shared" si="7"/>
      </c>
      <c r="G31" s="281">
        <f t="shared" si="5"/>
      </c>
      <c r="H31" s="281">
        <f t="shared" si="5"/>
      </c>
    </row>
    <row r="32" spans="1:8" ht="12.75" customHeight="1">
      <c r="A32" s="342" t="s">
        <v>504</v>
      </c>
      <c r="B32" s="924"/>
      <c r="C32" s="918"/>
      <c r="D32" s="918"/>
      <c r="E32" s="340">
        <f t="shared" si="6"/>
      </c>
      <c r="F32" s="341">
        <f t="shared" si="7"/>
      </c>
      <c r="G32" s="281">
        <f t="shared" si="5"/>
      </c>
      <c r="H32" s="281">
        <f t="shared" si="5"/>
      </c>
    </row>
    <row r="33" spans="1:8" ht="12.75" customHeight="1">
      <c r="A33" s="342" t="s">
        <v>110</v>
      </c>
      <c r="B33" s="924"/>
      <c r="C33" s="918"/>
      <c r="D33" s="918"/>
      <c r="E33" s="340">
        <f t="shared" si="6"/>
      </c>
      <c r="F33" s="341">
        <f t="shared" si="7"/>
      </c>
      <c r="G33" s="281">
        <f t="shared" si="5"/>
      </c>
      <c r="H33" s="281">
        <f t="shared" si="5"/>
      </c>
    </row>
    <row r="34" spans="1:8" ht="12.75" customHeight="1">
      <c r="A34" s="342" t="s">
        <v>7</v>
      </c>
      <c r="B34" s="924"/>
      <c r="C34" s="918"/>
      <c r="D34" s="918"/>
      <c r="E34" s="340">
        <f t="shared" si="6"/>
      </c>
      <c r="F34" s="341">
        <f t="shared" si="7"/>
      </c>
      <c r="G34" s="281">
        <f t="shared" si="5"/>
      </c>
      <c r="H34" s="281">
        <f t="shared" si="5"/>
      </c>
    </row>
    <row r="35" spans="1:8" ht="12.75" customHeight="1">
      <c r="A35" s="342" t="s">
        <v>8</v>
      </c>
      <c r="B35" s="924"/>
      <c r="C35" s="918"/>
      <c r="D35" s="918"/>
      <c r="E35" s="340">
        <f t="shared" si="6"/>
      </c>
      <c r="F35" s="341">
        <f t="shared" si="7"/>
      </c>
      <c r="G35" s="281">
        <f t="shared" si="5"/>
      </c>
      <c r="H35" s="281">
        <f t="shared" si="5"/>
      </c>
    </row>
    <row r="36" spans="1:8" ht="12.75" customHeight="1" thickBot="1">
      <c r="A36" s="343" t="s">
        <v>317</v>
      </c>
      <c r="B36" s="925"/>
      <c r="C36" s="919"/>
      <c r="D36" s="919"/>
      <c r="E36" s="468">
        <f t="shared" si="6"/>
      </c>
      <c r="F36" s="469">
        <f t="shared" si="7"/>
      </c>
      <c r="G36" s="281">
        <f t="shared" si="5"/>
      </c>
      <c r="H36" s="281">
        <f t="shared" si="5"/>
      </c>
    </row>
    <row r="37" spans="1:8" ht="11.25" customHeight="1" thickBot="1">
      <c r="A37" s="348">
        <f>IF(MAX(B37:F37)=0,"","Total by Hispanic/Latino Origin differs from Total by Age")</f>
      </c>
      <c r="B37" s="345">
        <f>IF(B12-SUM(B39:B41)=0,"",(B12-SUM(B39:B41)))</f>
      </c>
      <c r="C37" s="345">
        <f>IF(C12-SUM(C39:C41)=0,"",(C12-SUM(C39:C41)))</f>
      </c>
      <c r="D37" s="345">
        <f>IF(D12-SUM(D39:D41)=0,"",(D12-SUM(D39:D41)))</f>
      </c>
      <c r="E37" s="349"/>
      <c r="F37" s="349"/>
      <c r="G37" s="281"/>
      <c r="H37" s="281"/>
    </row>
    <row r="38" spans="1:8" ht="12.75" customHeight="1" thickBot="1">
      <c r="A38" s="1489" t="s">
        <v>9</v>
      </c>
      <c r="B38" s="1490"/>
      <c r="C38" s="1490"/>
      <c r="D38" s="1490"/>
      <c r="E38" s="1490"/>
      <c r="F38" s="1491"/>
      <c r="G38" s="281"/>
      <c r="H38" s="281"/>
    </row>
    <row r="39" spans="1:8" ht="12.75" customHeight="1">
      <c r="A39" s="597" t="s">
        <v>9</v>
      </c>
      <c r="B39" s="921"/>
      <c r="C39" s="921"/>
      <c r="D39" s="921"/>
      <c r="E39" s="598">
        <f aca="true" t="shared" si="8" ref="E39:F41">IF($B39&gt;0,C39/$B39,"")</f>
      </c>
      <c r="F39" s="599">
        <f t="shared" si="8"/>
      </c>
      <c r="G39" s="281">
        <f aca="true" t="shared" si="9" ref="G39:H41">IF(C39=0,"",IF(E39&lt;=1,"","Caution! Percent Readmitted exceeds 100%"))</f>
      </c>
      <c r="H39" s="281">
        <f t="shared" si="9"/>
      </c>
    </row>
    <row r="40" spans="1:8" ht="12.75" customHeight="1">
      <c r="A40" s="342" t="s">
        <v>10</v>
      </c>
      <c r="B40" s="921"/>
      <c r="C40" s="921"/>
      <c r="D40" s="921"/>
      <c r="E40" s="340">
        <f t="shared" si="8"/>
      </c>
      <c r="F40" s="341">
        <f t="shared" si="8"/>
      </c>
      <c r="G40" s="281">
        <f t="shared" si="9"/>
      </c>
      <c r="H40" s="281">
        <f t="shared" si="9"/>
      </c>
    </row>
    <row r="41" spans="1:8" ht="12.75" customHeight="1" thickBot="1">
      <c r="A41" s="343" t="s">
        <v>37</v>
      </c>
      <c r="B41" s="922"/>
      <c r="C41" s="922"/>
      <c r="D41" s="922"/>
      <c r="E41" s="468">
        <f t="shared" si="8"/>
      </c>
      <c r="F41" s="469">
        <f t="shared" si="8"/>
      </c>
      <c r="G41" s="281">
        <f t="shared" si="9"/>
      </c>
      <c r="H41" s="281">
        <f t="shared" si="9"/>
      </c>
    </row>
    <row r="42" spans="1:6" ht="6" customHeight="1">
      <c r="A42" s="270"/>
      <c r="B42" s="270"/>
      <c r="C42" s="270"/>
      <c r="D42" s="270"/>
      <c r="E42" s="270"/>
      <c r="F42" s="270"/>
    </row>
    <row r="43" spans="1:6" ht="27" customHeight="1">
      <c r="A43" s="353" t="s">
        <v>280</v>
      </c>
      <c r="B43" s="1468"/>
      <c r="C43" s="1469"/>
      <c r="D43" s="1469"/>
      <c r="E43" s="1469"/>
      <c r="F43" s="1470"/>
    </row>
    <row r="44" spans="1:6" ht="6" customHeight="1">
      <c r="A44" s="357"/>
      <c r="B44" s="258"/>
      <c r="C44" s="258"/>
      <c r="D44" s="258"/>
      <c r="E44" s="258"/>
      <c r="F44" s="258"/>
    </row>
    <row r="45" spans="1:6" ht="12.75">
      <c r="A45" s="257" t="s">
        <v>410</v>
      </c>
      <c r="B45" s="258"/>
      <c r="C45" s="258"/>
      <c r="D45" s="258"/>
      <c r="E45" s="258"/>
      <c r="F45" s="258"/>
    </row>
  </sheetData>
  <sheetProtection/>
  <protectedRanges>
    <protectedRange sqref="B4:F5 E22 B23:D23 B12:D14 B28:D28 B38:D38" name="Range1"/>
    <protectedRange sqref="B15:B18 B21" name="Range1_1"/>
    <protectedRange sqref="C15:C21" name="Range2_4"/>
    <protectedRange sqref="B26" name="Range1_2"/>
    <protectedRange sqref="C24:C26" name="Range2_5"/>
    <protectedRange sqref="D24:D26" name="Range2_2_1"/>
    <protectedRange sqref="B29:B33 B36" name="Range1_3"/>
    <protectedRange sqref="C29:C36" name="Range2_6"/>
    <protectedRange sqref="D29:D36" name="Range2_3_1"/>
    <protectedRange sqref="B22:D22" name="Range2_1"/>
    <protectedRange sqref="B27:D27" name="Range2_2"/>
    <protectedRange sqref="B37:D37" name="Range2_3"/>
    <protectedRange sqref="D21" name="Range2"/>
    <protectedRange sqref="D15:D20" name="Range2_1_2"/>
  </protectedRanges>
  <mergeCells count="12">
    <mergeCell ref="B43:F43"/>
    <mergeCell ref="A28:F28"/>
    <mergeCell ref="A38:F38"/>
    <mergeCell ref="C9:D10"/>
    <mergeCell ref="E9:F10"/>
    <mergeCell ref="A14:F14"/>
    <mergeCell ref="A23:F23"/>
    <mergeCell ref="C7:D7"/>
    <mergeCell ref="A9:A11"/>
    <mergeCell ref="B9:B11"/>
    <mergeCell ref="A1:F1"/>
    <mergeCell ref="B8:F8"/>
  </mergeCells>
  <dataValidations count="9">
    <dataValidation type="textLength" operator="lessThanOrEqual" allowBlank="1" showErrorMessage="1" promptTitle="Footnote is too long!" prompt="Footnotes cannot be longer than 255 characters, please enter additional footnotes as a &quot;General Footnote&quot; on a separate page." errorTitle="Footnote is too long!" error="Footnotes cannot be longer than 255 characters, please enter additional footnotes on the &quot;General Comments&quot; page." sqref="B43:F43">
      <formula1>255</formula1>
    </dataValidation>
    <dataValidation type="custom" allowBlank="1" showErrorMessage="1" promptTitle="CAUTION" prompt="This is an automatically calculated Total using the sums of the Age categories." errorTitle="CAUTION!" error="This is an automatically calculated Total using the sums of the Age categories." sqref="D12">
      <formula1>"None"</formula1>
    </dataValidation>
    <dataValidation type="textLength" operator="equal" showErrorMessage="1" promptTitle="Enter a 2 character state name." prompt="Please enter a two character state abbreviation only." errorTitle="Invalid state name entered." error="Please enter the two character state abbreviation only." sqref="B8:F8">
      <formula1>2</formula1>
    </dataValidation>
    <dataValidation type="custom" allowBlank="1" showErrorMessage="1" promptTitle="CAUTION" prompt="This is an automatically calculated Total using the sums of the Age categories." errorTitle="CAUTION!" error="This is an automatically calculated Total using the sums of the Age categories." sqref="B12:C12">
      <formula1>"None"</formula1>
    </dataValidation>
    <dataValidation type="custom" allowBlank="1" showErrorMessage="1" promptTitle="CAUTION" prompt="This is automatically calculated using the Number of Discharges divided by the Number of Readmissions." errorTitle="CAUTION!" error="This is automatically calculated using the Number of Discharges divided by the Number of Readmissions." sqref="E12:F12 E15:F21 E24:F26 E29:F36 E39:F41">
      <formula1>"None"</formula1>
    </dataValidation>
    <dataValidation type="custom" allowBlank="1" showInputMessage="1" showErrorMessage="1" errorTitle="Invalid Value" error="30 days readmissoins cannot be higher than 180 days readmissions" sqref="C24:C26 C15:C21 C29:C33 C35:C36">
      <formula1>C24&lt;=D24</formula1>
    </dataValidation>
    <dataValidation type="custom" allowBlank="1" showInputMessage="1" showErrorMessage="1" errorTitle="Invalid Number" error="180 days readmissions cannot be less than 30 days readmissions" sqref="D24:D26 D35:D36 D29:D33 D15:D21">
      <formula1>D24&gt;=C24</formula1>
    </dataValidation>
    <dataValidation allowBlank="1" showErrorMessage="1" promptTitle="Caution" prompt="Do not enter data if data for Hispanics have been provided in Race category above" sqref="B39:C41"/>
    <dataValidation type="custom" allowBlank="1" showInputMessage="1" showErrorMessage="1" error="180 days readmissions cannot be less than 30 days readmissions" sqref="D39:D41">
      <formula1>D39&gt;=C39</formula1>
    </dataValidation>
  </dataValidations>
  <printOptions/>
  <pageMargins left="0.7" right="0.7" top="0.75" bottom="0.75" header="0" footer="0"/>
  <pageSetup fitToHeight="1" fitToWidth="1" horizontalDpi="600" verticalDpi="600" orientation="portrait" r:id="rId1"/>
  <headerFooter alignWithMargins="0">
    <oddFooter>&amp;LFY 2017 Uniform Reporting System (URS) Table 20B &amp;RPage &amp;P</oddFooter>
  </headerFooter>
</worksheet>
</file>

<file path=xl/worksheets/sheet31.xml><?xml version="1.0" encoding="utf-8"?>
<worksheet xmlns="http://schemas.openxmlformats.org/spreadsheetml/2006/main" xmlns:r="http://schemas.openxmlformats.org/officeDocument/2006/relationships">
  <sheetPr codeName="Sheet31">
    <pageSetUpPr fitToPage="1"/>
  </sheetPr>
  <dimension ref="A1:P47"/>
  <sheetViews>
    <sheetView zoomScalePageLayoutView="0" workbookViewId="0" topLeftCell="A1">
      <selection activeCell="A1" sqref="A1:F1"/>
    </sheetView>
  </sheetViews>
  <sheetFormatPr defaultColWidth="9.140625" defaultRowHeight="12.75"/>
  <cols>
    <col min="1" max="1" width="26.00390625" style="266" customWidth="1"/>
    <col min="2" max="2" width="13.28125" style="266" customWidth="1"/>
    <col min="3" max="4" width="15.28125" style="266" customWidth="1"/>
    <col min="5" max="6" width="11.00390625" style="266" customWidth="1"/>
    <col min="7" max="16384" width="9.140625" style="166" customWidth="1"/>
  </cols>
  <sheetData>
    <row r="1" spans="1:6" ht="40.5" customHeight="1">
      <c r="A1" s="1471" t="s">
        <v>720</v>
      </c>
      <c r="B1" s="1471"/>
      <c r="C1" s="1471"/>
      <c r="D1" s="1471"/>
      <c r="E1" s="1471"/>
      <c r="F1" s="1471"/>
    </row>
    <row r="2" spans="1:6" ht="12.75">
      <c r="A2" s="797"/>
      <c r="B2" s="166"/>
      <c r="C2" s="166"/>
      <c r="D2" s="166"/>
      <c r="E2" s="166"/>
      <c r="F2" s="166"/>
    </row>
    <row r="3" spans="1:6" ht="18" customHeight="1">
      <c r="A3" s="330" t="s">
        <v>436</v>
      </c>
      <c r="B3" s="166"/>
      <c r="C3" s="166"/>
      <c r="D3" s="166"/>
      <c r="E3" s="166"/>
      <c r="F3" s="166"/>
    </row>
    <row r="4" spans="1:6" ht="8.25" customHeight="1" thickBot="1">
      <c r="A4" s="166"/>
      <c r="B4" s="166"/>
      <c r="C4" s="166"/>
      <c r="D4" s="166"/>
      <c r="E4" s="166"/>
      <c r="F4" s="166"/>
    </row>
    <row r="5" spans="1:6" ht="12.75">
      <c r="A5" s="332" t="s">
        <v>45</v>
      </c>
      <c r="B5" s="333"/>
      <c r="C5" s="333"/>
      <c r="D5" s="333"/>
      <c r="E5" s="333"/>
      <c r="F5" s="333"/>
    </row>
    <row r="6" spans="1:6" ht="12.75">
      <c r="A6" s="271" t="s">
        <v>697</v>
      </c>
      <c r="B6" s="1032" t="s">
        <v>695</v>
      </c>
      <c r="C6" s="1483"/>
      <c r="D6" s="1484"/>
      <c r="E6" s="1032" t="s">
        <v>696</v>
      </c>
      <c r="F6" s="1051"/>
    </row>
    <row r="7" spans="1:6" ht="12.75" customHeight="1" thickBot="1">
      <c r="A7" s="361" t="s">
        <v>608</v>
      </c>
      <c r="B7" s="1488"/>
      <c r="C7" s="1459"/>
      <c r="D7" s="1459"/>
      <c r="E7" s="1459"/>
      <c r="F7" s="1460"/>
    </row>
    <row r="8" spans="1:6" ht="26.25" customHeight="1">
      <c r="A8" s="1485"/>
      <c r="B8" s="1486" t="s">
        <v>31</v>
      </c>
      <c r="C8" s="1474" t="s">
        <v>46</v>
      </c>
      <c r="D8" s="1475"/>
      <c r="E8" s="1477" t="s">
        <v>33</v>
      </c>
      <c r="F8" s="1478"/>
    </row>
    <row r="9" spans="1:6" ht="12.75">
      <c r="A9" s="1482"/>
      <c r="B9" s="1487"/>
      <c r="C9" s="1476"/>
      <c r="D9" s="1476"/>
      <c r="E9" s="1479"/>
      <c r="F9" s="1480"/>
    </row>
    <row r="10" spans="1:6" ht="12.75">
      <c r="A10" s="1482"/>
      <c r="B10" s="1487"/>
      <c r="C10" s="334" t="s">
        <v>34</v>
      </c>
      <c r="D10" s="334" t="s">
        <v>35</v>
      </c>
      <c r="E10" s="334" t="s">
        <v>34</v>
      </c>
      <c r="F10" s="335" t="s">
        <v>35</v>
      </c>
    </row>
    <row r="11" spans="1:7" ht="13.5" thickBot="1">
      <c r="A11" s="336" t="s">
        <v>501</v>
      </c>
      <c r="B11" s="923">
        <f>SUM(B14:B20)</f>
        <v>0</v>
      </c>
      <c r="C11" s="914">
        <f>SUM(C14:C20)</f>
        <v>0</v>
      </c>
      <c r="D11" s="914">
        <f>SUM(D14:D20)</f>
        <v>0</v>
      </c>
      <c r="E11" s="468">
        <f>IF($B11&gt;0,C11/$B11,"")</f>
      </c>
      <c r="F11" s="469">
        <f>IF($B11&gt;0,D11/$B11,"")</f>
      </c>
      <c r="G11" s="281">
        <f>IF(C11=0,"",IF(E11&lt;=1,"","Caution! Percent Readmitted exceeds 100%"))</f>
      </c>
    </row>
    <row r="12" spans="1:7" ht="7.5" customHeight="1" thickBot="1">
      <c r="A12" s="337"/>
      <c r="B12" s="338"/>
      <c r="C12" s="338"/>
      <c r="D12" s="338"/>
      <c r="E12" s="338"/>
      <c r="F12" s="338"/>
      <c r="G12" s="281"/>
    </row>
    <row r="13" spans="1:7" ht="12.75">
      <c r="A13" s="1464" t="s">
        <v>537</v>
      </c>
      <c r="B13" s="1466"/>
      <c r="C13" s="1466"/>
      <c r="D13" s="1466"/>
      <c r="E13" s="1466"/>
      <c r="F13" s="1467"/>
      <c r="G13" s="281"/>
    </row>
    <row r="14" spans="1:7" ht="12.75">
      <c r="A14" s="339" t="s">
        <v>49</v>
      </c>
      <c r="B14" s="924"/>
      <c r="C14" s="918"/>
      <c r="D14" s="916"/>
      <c r="E14" s="340">
        <f>IF($B14&gt;0,C14/$B14,"")</f>
      </c>
      <c r="F14" s="341">
        <f>IF($B14&gt;0,D14/$B14,"")</f>
      </c>
      <c r="G14" s="281">
        <f aca="true" t="shared" si="0" ref="G14:G20">IF(C14=0,"",IF(E14&lt;=1,"","Caution! Percent Readmitted exceeds 100%"))</f>
      </c>
    </row>
    <row r="15" spans="1:7" ht="12.75">
      <c r="A15" s="342" t="s">
        <v>3</v>
      </c>
      <c r="B15" s="924"/>
      <c r="C15" s="918"/>
      <c r="D15" s="916"/>
      <c r="E15" s="340">
        <f aca="true" t="shared" si="1" ref="E15:E20">IF($B15&gt;0,C15/$B15,"")</f>
      </c>
      <c r="F15" s="341">
        <f aca="true" t="shared" si="2" ref="F15:F20">IF($B15&gt;0,D15/$B15,"")</f>
      </c>
      <c r="G15" s="281">
        <f t="shared" si="0"/>
      </c>
    </row>
    <row r="16" spans="1:7" ht="12.75">
      <c r="A16" s="342" t="s">
        <v>112</v>
      </c>
      <c r="B16" s="924"/>
      <c r="C16" s="918"/>
      <c r="D16" s="916"/>
      <c r="E16" s="340">
        <f t="shared" si="1"/>
      </c>
      <c r="F16" s="341">
        <f t="shared" si="2"/>
      </c>
      <c r="G16" s="281">
        <f t="shared" si="0"/>
      </c>
    </row>
    <row r="17" spans="1:7" ht="12.75">
      <c r="A17" s="342" t="s">
        <v>113</v>
      </c>
      <c r="B17" s="924"/>
      <c r="C17" s="918"/>
      <c r="D17" s="916"/>
      <c r="E17" s="340">
        <f t="shared" si="1"/>
      </c>
      <c r="F17" s="341">
        <f t="shared" si="2"/>
      </c>
      <c r="G17" s="281">
        <f t="shared" si="0"/>
      </c>
    </row>
    <row r="18" spans="1:7" ht="12.75">
      <c r="A18" s="342" t="s">
        <v>4</v>
      </c>
      <c r="B18" s="924"/>
      <c r="C18" s="918"/>
      <c r="D18" s="916"/>
      <c r="E18" s="340">
        <f t="shared" si="1"/>
      </c>
      <c r="F18" s="341">
        <f t="shared" si="2"/>
      </c>
      <c r="G18" s="281">
        <f t="shared" si="0"/>
      </c>
    </row>
    <row r="19" spans="1:7" ht="12.75">
      <c r="A19" s="342" t="s">
        <v>5</v>
      </c>
      <c r="B19" s="924"/>
      <c r="C19" s="918"/>
      <c r="D19" s="916"/>
      <c r="E19" s="340">
        <f t="shared" si="1"/>
      </c>
      <c r="F19" s="341">
        <f t="shared" si="2"/>
      </c>
      <c r="G19" s="281">
        <f t="shared" si="0"/>
      </c>
    </row>
    <row r="20" spans="1:7" ht="13.5" thickBot="1">
      <c r="A20" s="343" t="s">
        <v>114</v>
      </c>
      <c r="B20" s="925"/>
      <c r="C20" s="919"/>
      <c r="D20" s="917"/>
      <c r="E20" s="468">
        <f t="shared" si="1"/>
      </c>
      <c r="F20" s="469">
        <f t="shared" si="2"/>
      </c>
      <c r="G20" s="281">
        <f t="shared" si="0"/>
      </c>
    </row>
    <row r="21" spans="1:7" ht="11.25" customHeight="1" thickBot="1">
      <c r="A21" s="344">
        <f>IF(MAX(B21:F21)=0,"","Total by Gender differs from Total by Age")</f>
      </c>
      <c r="B21" s="345">
        <f>IF(B11-SUM(B23:B25)=0,"",(B11-SUM(B23:B25)))</f>
      </c>
      <c r="C21" s="345">
        <f>IF(C11-SUM(C23:C25)=0,"",(C11-SUM(C23:C25)))</f>
      </c>
      <c r="D21" s="345">
        <f>IF(D11-SUM(D23:D25)=0,"",(D11-SUM(D23:D25)))</f>
      </c>
      <c r="E21" s="345"/>
      <c r="F21" s="345"/>
      <c r="G21" s="281"/>
    </row>
    <row r="22" spans="1:7" ht="12.75">
      <c r="A22" s="1461" t="s">
        <v>536</v>
      </c>
      <c r="B22" s="1462"/>
      <c r="C22" s="1462"/>
      <c r="D22" s="1462"/>
      <c r="E22" s="1462"/>
      <c r="F22" s="1463"/>
      <c r="G22" s="281"/>
    </row>
    <row r="23" spans="1:7" ht="12.75">
      <c r="A23" s="342" t="s">
        <v>421</v>
      </c>
      <c r="B23" s="918"/>
      <c r="C23" s="918"/>
      <c r="D23" s="918"/>
      <c r="E23" s="340">
        <f aca="true" t="shared" si="3" ref="E23:F25">IF($B23&gt;0,C23/$B23,"")</f>
      </c>
      <c r="F23" s="341">
        <f t="shared" si="3"/>
      </c>
      <c r="G23" s="281">
        <f>IF(C23=0,"",IF(E23&lt;=1,"","Caution! Percent Readmitted exceeds 100%"))</f>
      </c>
    </row>
    <row r="24" spans="1:7" ht="12.75" customHeight="1">
      <c r="A24" s="342" t="s">
        <v>422</v>
      </c>
      <c r="B24" s="924"/>
      <c r="C24" s="918"/>
      <c r="D24" s="918"/>
      <c r="E24" s="340">
        <f t="shared" si="3"/>
      </c>
      <c r="F24" s="341">
        <f t="shared" si="3"/>
      </c>
      <c r="G24" s="281">
        <f>IF(C24=0,"",IF(E24&lt;=1,"","Caution! Percent Readmitted exceeds 100%"))</f>
      </c>
    </row>
    <row r="25" spans="1:7" ht="12.75" customHeight="1" thickBot="1">
      <c r="A25" s="343" t="s">
        <v>36</v>
      </c>
      <c r="B25" s="925"/>
      <c r="C25" s="919"/>
      <c r="D25" s="919"/>
      <c r="E25" s="468">
        <f t="shared" si="3"/>
      </c>
      <c r="F25" s="469">
        <f t="shared" si="3"/>
      </c>
      <c r="G25" s="281">
        <f>IF(C25=0,"",IF(E25&lt;=1,"","Caution! Percent Readmitted exceeds 100%"))</f>
      </c>
    </row>
    <row r="26" spans="1:7" ht="10.5" customHeight="1" thickBot="1">
      <c r="A26" s="344">
        <f>IF(MAX(B26:F26)=0,"","Total by Race/Ethnicity differs from Total by Age")</f>
      </c>
      <c r="B26" s="345">
        <f>IF(B11-SUM(B28:B35)=0,"",(B11-SUM(B28:B35)))</f>
      </c>
      <c r="C26" s="345">
        <f>IF(C11-SUM(C28:C35)=0,"",(C11-SUM(C28:C35)))</f>
      </c>
      <c r="D26" s="345">
        <f>IF(D11-SUM(D28:D35)=0,"",(D11-SUM(D28:D35)))</f>
      </c>
      <c r="E26" s="346"/>
      <c r="F26" s="346"/>
      <c r="G26" s="281"/>
    </row>
    <row r="27" spans="1:7" ht="12.75" customHeight="1">
      <c r="A27" s="1461" t="s">
        <v>23</v>
      </c>
      <c r="B27" s="1462"/>
      <c r="C27" s="1462"/>
      <c r="D27" s="1462"/>
      <c r="E27" s="1462"/>
      <c r="F27" s="1463"/>
      <c r="G27" s="281"/>
    </row>
    <row r="28" spans="1:7" ht="25.5" customHeight="1">
      <c r="A28" s="347" t="s">
        <v>24</v>
      </c>
      <c r="B28" s="918"/>
      <c r="C28" s="918"/>
      <c r="D28" s="918"/>
      <c r="E28" s="340">
        <f>IF($B28&gt;0,C28/$B28,"")</f>
      </c>
      <c r="F28" s="341">
        <f>IF($B28&gt;0,D28/$B28,"")</f>
      </c>
      <c r="G28" s="281">
        <f aca="true" t="shared" si="4" ref="G28:G35">IF(C28=0,"",IF(E28&lt;=1,"","Caution! Percent Readmitted exceeds 100%"))</f>
      </c>
    </row>
    <row r="29" spans="1:7" ht="12.75">
      <c r="A29" s="342" t="s">
        <v>107</v>
      </c>
      <c r="B29" s="924"/>
      <c r="C29" s="918"/>
      <c r="D29" s="918"/>
      <c r="E29" s="340">
        <f aca="true" t="shared" si="5" ref="E29:E35">IF($B29&gt;0,C29/$B29,"")</f>
      </c>
      <c r="F29" s="341">
        <f aca="true" t="shared" si="6" ref="F29:F35">IF($B29&gt;0,D29/$B29,"")</f>
      </c>
      <c r="G29" s="281">
        <f t="shared" si="4"/>
      </c>
    </row>
    <row r="30" spans="1:7" ht="12.75">
      <c r="A30" s="347" t="s">
        <v>503</v>
      </c>
      <c r="B30" s="924"/>
      <c r="C30" s="918"/>
      <c r="D30" s="918"/>
      <c r="E30" s="340">
        <f t="shared" si="5"/>
      </c>
      <c r="F30" s="341">
        <f t="shared" si="6"/>
      </c>
      <c r="G30" s="281">
        <f t="shared" si="4"/>
      </c>
    </row>
    <row r="31" spans="1:7" ht="12.75">
      <c r="A31" s="342" t="s">
        <v>504</v>
      </c>
      <c r="B31" s="924"/>
      <c r="C31" s="918"/>
      <c r="D31" s="918"/>
      <c r="E31" s="340">
        <f t="shared" si="5"/>
      </c>
      <c r="F31" s="341">
        <f t="shared" si="6"/>
      </c>
      <c r="G31" s="281">
        <f t="shared" si="4"/>
      </c>
    </row>
    <row r="32" spans="1:7" ht="12.75">
      <c r="A32" s="342" t="s">
        <v>110</v>
      </c>
      <c r="B32" s="924"/>
      <c r="C32" s="918"/>
      <c r="D32" s="918"/>
      <c r="E32" s="340">
        <f t="shared" si="5"/>
      </c>
      <c r="F32" s="341">
        <f t="shared" si="6"/>
      </c>
      <c r="G32" s="281">
        <f t="shared" si="4"/>
      </c>
    </row>
    <row r="33" spans="1:7" ht="12" customHeight="1">
      <c r="A33" s="342" t="s">
        <v>7</v>
      </c>
      <c r="B33" s="924"/>
      <c r="C33" s="918"/>
      <c r="D33" s="918"/>
      <c r="E33" s="340">
        <f t="shared" si="5"/>
      </c>
      <c r="F33" s="341">
        <f t="shared" si="6"/>
      </c>
      <c r="G33" s="281">
        <f t="shared" si="4"/>
      </c>
    </row>
    <row r="34" spans="1:7" ht="12.75">
      <c r="A34" s="342" t="s">
        <v>8</v>
      </c>
      <c r="B34" s="924"/>
      <c r="C34" s="918"/>
      <c r="D34" s="918"/>
      <c r="E34" s="340">
        <f t="shared" si="5"/>
      </c>
      <c r="F34" s="341">
        <f t="shared" si="6"/>
      </c>
      <c r="G34" s="281">
        <f t="shared" si="4"/>
      </c>
    </row>
    <row r="35" spans="1:7" ht="13.5" thickBot="1">
      <c r="A35" s="343" t="s">
        <v>317</v>
      </c>
      <c r="B35" s="925"/>
      <c r="C35" s="919"/>
      <c r="D35" s="919"/>
      <c r="E35" s="468">
        <f t="shared" si="5"/>
      </c>
      <c r="F35" s="469">
        <f t="shared" si="6"/>
      </c>
      <c r="G35" s="281">
        <f t="shared" si="4"/>
      </c>
    </row>
    <row r="36" spans="1:7" ht="9.75" customHeight="1" thickBot="1">
      <c r="A36" s="348">
        <f>IF(MAX(B36:F36)=0,"","Total by Hispanic/Latino Origin differs from Total by Age")</f>
      </c>
      <c r="B36" s="345">
        <f>IF(B11-SUM(B38:B40)=0,"",(B11-SUM(B38:B40)))</f>
      </c>
      <c r="C36" s="345">
        <f>IF(C11-SUM(C38:C40)=0,"",(C11-SUM(C38:C40)))</f>
      </c>
      <c r="D36" s="345">
        <f>IF(D11-SUM(D38:D40)=0,"",(D11-SUM(D38:D40)))</f>
      </c>
      <c r="E36" s="345"/>
      <c r="F36" s="345"/>
      <c r="G36" s="281"/>
    </row>
    <row r="37" spans="1:7" ht="12.75">
      <c r="A37" s="1464" t="s">
        <v>9</v>
      </c>
      <c r="B37" s="1466"/>
      <c r="C37" s="1466"/>
      <c r="D37" s="1466"/>
      <c r="E37" s="1466"/>
      <c r="F37" s="1467"/>
      <c r="G37" s="281"/>
    </row>
    <row r="38" spans="1:7" ht="12.75">
      <c r="A38" s="342" t="s">
        <v>9</v>
      </c>
      <c r="B38" s="921"/>
      <c r="C38" s="921"/>
      <c r="D38" s="921"/>
      <c r="E38" s="340">
        <f aca="true" t="shared" si="7" ref="E38:F40">IF($B38&gt;0,C38/$B38,"")</f>
      </c>
      <c r="F38" s="341">
        <f t="shared" si="7"/>
      </c>
      <c r="G38" s="281">
        <f>IF(C38=0,"",IF(E38&lt;=1,"","Caution! Percent Readmitted exceeds 100%"))</f>
      </c>
    </row>
    <row r="39" spans="1:7" ht="12.75">
      <c r="A39" s="342" t="s">
        <v>10</v>
      </c>
      <c r="B39" s="921"/>
      <c r="C39" s="921"/>
      <c r="D39" s="921"/>
      <c r="E39" s="340">
        <f t="shared" si="7"/>
      </c>
      <c r="F39" s="341">
        <f t="shared" si="7"/>
      </c>
      <c r="G39" s="281">
        <f>IF(C39=0,"",IF(E39&lt;=1,"","Caution! Percent Readmitted exceeds 100%"))</f>
      </c>
    </row>
    <row r="40" spans="1:7" ht="25.5" customHeight="1" thickBot="1">
      <c r="A40" s="362" t="s">
        <v>37</v>
      </c>
      <c r="B40" s="922"/>
      <c r="C40" s="922"/>
      <c r="D40" s="922"/>
      <c r="E40" s="468">
        <f t="shared" si="7"/>
      </c>
      <c r="F40" s="469">
        <f t="shared" si="7"/>
      </c>
      <c r="G40" s="281">
        <f>IF(C40=0,"",IF(E40&lt;=1,"","Caution! Percent Readmitted exceeds 100%"))</f>
      </c>
    </row>
    <row r="41" spans="1:6" ht="6" customHeight="1">
      <c r="A41" s="350"/>
      <c r="B41" s="350"/>
      <c r="C41" s="350"/>
      <c r="D41" s="350"/>
      <c r="E41" s="351"/>
      <c r="F41" s="351"/>
    </row>
    <row r="42" spans="1:16" ht="24" customHeight="1">
      <c r="A42" s="363" t="s">
        <v>47</v>
      </c>
      <c r="B42" s="364"/>
      <c r="C42" s="364"/>
      <c r="D42" s="270"/>
      <c r="E42" s="270"/>
      <c r="F42" s="270"/>
      <c r="O42" s="291">
        <v>0</v>
      </c>
      <c r="P42" s="291"/>
    </row>
    <row r="43" spans="1:16" ht="18" customHeight="1">
      <c r="A43" s="363" t="s">
        <v>48</v>
      </c>
      <c r="B43" s="364"/>
      <c r="C43" s="364"/>
      <c r="D43" s="270"/>
      <c r="E43" s="270"/>
      <c r="F43" s="270"/>
      <c r="O43" s="291">
        <v>0</v>
      </c>
      <c r="P43" s="291"/>
    </row>
    <row r="44" spans="1:6" ht="6" customHeight="1">
      <c r="A44" s="365"/>
      <c r="B44" s="366"/>
      <c r="C44" s="366"/>
      <c r="D44" s="270"/>
      <c r="E44" s="270"/>
      <c r="F44" s="270"/>
    </row>
    <row r="45" spans="1:6" ht="27" customHeight="1">
      <c r="A45" s="353" t="s">
        <v>280</v>
      </c>
      <c r="B45" s="1468"/>
      <c r="C45" s="1469"/>
      <c r="D45" s="1469"/>
      <c r="E45" s="1469"/>
      <c r="F45" s="1470"/>
    </row>
    <row r="46" spans="1:6" ht="6" customHeight="1">
      <c r="A46" s="357"/>
      <c r="B46" s="258"/>
      <c r="C46" s="258"/>
      <c r="D46" s="258"/>
      <c r="E46" s="258"/>
      <c r="F46" s="258"/>
    </row>
    <row r="47" spans="1:6" ht="12.75">
      <c r="A47" s="257" t="s">
        <v>410</v>
      </c>
      <c r="B47" s="258"/>
      <c r="C47" s="258"/>
      <c r="D47" s="258"/>
      <c r="E47" s="258"/>
      <c r="F47" s="258"/>
    </row>
  </sheetData>
  <sheetProtection/>
  <protectedRanges>
    <protectedRange sqref="O40:P41" name="Range2"/>
    <protectedRange sqref="B4:F5 B12:D13 B43:F43 B37:D37 B22:D22 B27:D27" name="Range1"/>
    <protectedRange sqref="B23:C23" name="Range1_5"/>
    <protectedRange sqref="D23:D25" name="Range2_2_1"/>
    <protectedRange sqref="B28:C33" name="Range1_6"/>
    <protectedRange sqref="D28:D35" name="Range2_3_1"/>
    <protectedRange sqref="B21:D21" name="Range2_1"/>
    <protectedRange sqref="B26:D26" name="Range2_2"/>
    <protectedRange sqref="B36:F36" name="Range2_3"/>
    <protectedRange sqref="B14:B17 B20" name="Range1_1"/>
    <protectedRange sqref="C14:C20" name="Range2_4"/>
    <protectedRange sqref="D20" name="Range2_5"/>
    <protectedRange sqref="D14:D19" name="Range2_1_2"/>
  </protectedRanges>
  <mergeCells count="12">
    <mergeCell ref="A1:F1"/>
    <mergeCell ref="B7:F7"/>
    <mergeCell ref="A8:A10"/>
    <mergeCell ref="B8:B10"/>
    <mergeCell ref="C8:D9"/>
    <mergeCell ref="E8:F9"/>
    <mergeCell ref="C6:D6"/>
    <mergeCell ref="B45:F45"/>
    <mergeCell ref="A13:F13"/>
    <mergeCell ref="A22:F22"/>
    <mergeCell ref="A27:F27"/>
    <mergeCell ref="A37:F37"/>
  </mergeCells>
  <dataValidations count="9">
    <dataValidation type="textLength" operator="lessThanOrEqual" allowBlank="1" showErrorMessage="1" promptTitle="Footnote is too long!" prompt="Footnotes cannot be longer than 255 characters, please enter additional footnotes as a &quot;General Footnote&quot; on a separate page." errorTitle="Footnote is too long!" error="Footnotes cannot be longer than 255 characters, please enter additional footnotes on the &quot;General Comments&quot; page." sqref="B45:F45">
      <formula1>255</formula1>
    </dataValidation>
    <dataValidation type="custom" allowBlank="1" showErrorMessage="1" promptTitle="CAUTION" prompt="This is an automatically calculated Total using the sums of the Age categories." errorTitle="CAUTION!" error="This is an automatically calculated Total using the sums of the Age categories." sqref="D11">
      <formula1>"None"</formula1>
    </dataValidation>
    <dataValidation type="textLength" operator="equal" showErrorMessage="1" promptTitle="Enter a 2 character state name." prompt="Please enter a two character state abbreviation only." errorTitle="Invalid state name entered." error="Please enter the two character state abbreviation only." sqref="B7:F7">
      <formula1>2</formula1>
    </dataValidation>
    <dataValidation type="custom" allowBlank="1" showErrorMessage="1" promptTitle="CAUTION" prompt="This is an automatically calculated Total using the sums of the Age categories." errorTitle="CAUTION!" error="This is an automatically calculated Total using the sums of the Age categories." sqref="B11:C11">
      <formula1>"None"</formula1>
    </dataValidation>
    <dataValidation type="custom" allowBlank="1" showErrorMessage="1" promptTitle="CAUTION" prompt="This is automatically calculated using the Number of Discharges divided by the Number of Readmissions." errorTitle="CAUTION!" error="This is automatically calculated using the Number of Discharges divided by the Number of Readmissions." sqref="E11:F11 E14:F20 E23:F25 E28:F35 E38:F40">
      <formula1>"None"</formula1>
    </dataValidation>
    <dataValidation type="custom" allowBlank="1" showInputMessage="1" showErrorMessage="1" errorTitle="Invalid Number" error="180 days readmissions cannot be less than 30 days readmissions" sqref="D23:D25 D34:D35 D28:D32 D14:D20">
      <formula1>D23&gt;=C23</formula1>
    </dataValidation>
    <dataValidation allowBlank="1" showErrorMessage="1" promptTitle="Caution" prompt="Do not enter data if data for Hispanics have been provided in Race category above" sqref="B38:C40"/>
    <dataValidation type="custom" allowBlank="1" showInputMessage="1" showErrorMessage="1" errorTitle="Invalid Value" error="30 days readmissoins cannot be higher than 180 days readmissions" sqref="C14:C20">
      <formula1>C14&lt;=D14</formula1>
    </dataValidation>
    <dataValidation type="custom" allowBlank="1" showInputMessage="1" showErrorMessage="1" error="180 days readmissions cannot be less than 30 days readmissions" sqref="D38:D40">
      <formula1>D38&gt;=C38</formula1>
    </dataValidation>
  </dataValidations>
  <printOptions/>
  <pageMargins left="0.7" right="0.7" top="0.75" bottom="0.75" header="0" footer="0"/>
  <pageSetup fitToHeight="1" fitToWidth="1" horizontalDpi="600" verticalDpi="600" orientation="portrait" r:id="rId2"/>
  <headerFooter alignWithMargins="0">
    <oddFooter>&amp;LFY 2017 Uniform Reporting System (URS) Table 21 &amp;R Page &amp;P</oddFooter>
  </headerFooter>
  <legacyDrawing r:id="rId1"/>
</worksheet>
</file>

<file path=xl/worksheets/sheet32.xml><?xml version="1.0" encoding="utf-8"?>
<worksheet xmlns="http://schemas.openxmlformats.org/spreadsheetml/2006/main" xmlns:r="http://schemas.openxmlformats.org/officeDocument/2006/relationships">
  <sheetPr codeName="Sheet32"/>
  <dimension ref="A1:J39"/>
  <sheetViews>
    <sheetView zoomScalePageLayoutView="0" workbookViewId="0" topLeftCell="A1">
      <selection activeCell="A1" sqref="A1:C1"/>
    </sheetView>
  </sheetViews>
  <sheetFormatPr defaultColWidth="9.140625" defaultRowHeight="12.75"/>
  <cols>
    <col min="1" max="2" width="13.7109375" style="0" customWidth="1"/>
    <col min="3" max="3" width="100.7109375" style="0" customWidth="1"/>
  </cols>
  <sheetData>
    <row r="1" spans="1:4" ht="12.75">
      <c r="A1" s="1492" t="s">
        <v>440</v>
      </c>
      <c r="B1" s="1492"/>
      <c r="C1" s="1492"/>
      <c r="D1" s="666"/>
    </row>
    <row r="2" spans="1:4" ht="7.5" customHeight="1">
      <c r="A2" s="3"/>
      <c r="B2" s="43"/>
      <c r="C2" s="38"/>
      <c r="D2" s="38"/>
    </row>
    <row r="3" spans="1:10" ht="26.25" customHeight="1">
      <c r="A3" s="1300" t="s">
        <v>239</v>
      </c>
      <c r="B3" s="1300"/>
      <c r="C3" s="1300"/>
      <c r="D3" s="83"/>
      <c r="E3" s="83"/>
      <c r="F3" s="83"/>
      <c r="G3" s="83"/>
      <c r="H3" s="83"/>
      <c r="I3" s="83"/>
      <c r="J3" s="83"/>
    </row>
    <row r="4" ht="7.5" customHeight="1"/>
    <row r="5" spans="1:3" s="1" customFormat="1" ht="12.75">
      <c r="A5" s="11" t="s">
        <v>437</v>
      </c>
      <c r="B5" s="11" t="s">
        <v>438</v>
      </c>
      <c r="C5" s="11" t="s">
        <v>439</v>
      </c>
    </row>
    <row r="6" spans="1:3" ht="12.75">
      <c r="A6" s="667"/>
      <c r="B6" s="667"/>
      <c r="C6" s="668"/>
    </row>
    <row r="7" spans="1:3" ht="12.75">
      <c r="A7" s="667"/>
      <c r="B7" s="667"/>
      <c r="C7" s="668"/>
    </row>
    <row r="8" spans="1:3" ht="12.75">
      <c r="A8" s="667"/>
      <c r="B8" s="667"/>
      <c r="C8" s="668"/>
    </row>
    <row r="9" spans="1:3" ht="12.75">
      <c r="A9" s="667"/>
      <c r="B9" s="667"/>
      <c r="C9" s="668"/>
    </row>
    <row r="10" spans="1:3" ht="12.75">
      <c r="A10" s="667"/>
      <c r="B10" s="667"/>
      <c r="C10" s="668"/>
    </row>
    <row r="11" spans="1:3" ht="12.75">
      <c r="A11" s="667"/>
      <c r="B11" s="667"/>
      <c r="C11" s="668"/>
    </row>
    <row r="12" spans="1:3" ht="12.75">
      <c r="A12" s="667"/>
      <c r="B12" s="667"/>
      <c r="C12" s="668"/>
    </row>
    <row r="13" spans="1:3" ht="12.75">
      <c r="A13" s="667"/>
      <c r="B13" s="667"/>
      <c r="C13" s="668"/>
    </row>
    <row r="14" spans="1:3" ht="12.75">
      <c r="A14" s="667"/>
      <c r="B14" s="667"/>
      <c r="C14" s="668"/>
    </row>
    <row r="15" spans="1:3" ht="12.75">
      <c r="A15" s="667"/>
      <c r="B15" s="667"/>
      <c r="C15" s="668"/>
    </row>
    <row r="16" spans="1:3" ht="12.75">
      <c r="A16" s="667"/>
      <c r="B16" s="667"/>
      <c r="C16" s="668"/>
    </row>
    <row r="17" spans="1:3" ht="12.75">
      <c r="A17" s="667"/>
      <c r="B17" s="667"/>
      <c r="C17" s="668"/>
    </row>
    <row r="18" spans="1:3" ht="12.75">
      <c r="A18" s="667"/>
      <c r="B18" s="667"/>
      <c r="C18" s="668"/>
    </row>
    <row r="19" spans="1:3" ht="12.75">
      <c r="A19" s="667"/>
      <c r="B19" s="667"/>
      <c r="C19" s="668"/>
    </row>
    <row r="20" spans="1:3" ht="12.75">
      <c r="A20" s="667"/>
      <c r="B20" s="667"/>
      <c r="C20" s="668"/>
    </row>
    <row r="21" spans="1:3" ht="12.75">
      <c r="A21" s="667"/>
      <c r="B21" s="667"/>
      <c r="C21" s="668"/>
    </row>
    <row r="22" spans="1:3" ht="12.75">
      <c r="A22" s="667"/>
      <c r="B22" s="667"/>
      <c r="C22" s="668"/>
    </row>
    <row r="23" spans="1:3" ht="12.75">
      <c r="A23" s="667"/>
      <c r="B23" s="667"/>
      <c r="C23" s="668"/>
    </row>
    <row r="24" spans="1:3" ht="12.75">
      <c r="A24" s="667"/>
      <c r="B24" s="667"/>
      <c r="C24" s="668"/>
    </row>
    <row r="25" spans="1:3" ht="12.75">
      <c r="A25" s="667"/>
      <c r="B25" s="667"/>
      <c r="C25" s="668"/>
    </row>
    <row r="26" spans="1:3" ht="12.75">
      <c r="A26" s="667"/>
      <c r="B26" s="667"/>
      <c r="C26" s="668"/>
    </row>
    <row r="27" spans="1:3" ht="12.75">
      <c r="A27" s="667"/>
      <c r="B27" s="667"/>
      <c r="C27" s="668"/>
    </row>
    <row r="28" spans="1:3" ht="12.75">
      <c r="A28" s="667"/>
      <c r="B28" s="667"/>
      <c r="C28" s="668"/>
    </row>
    <row r="29" spans="1:3" ht="12.75">
      <c r="A29" s="667"/>
      <c r="B29" s="667"/>
      <c r="C29" s="668"/>
    </row>
    <row r="30" spans="1:3" ht="12.75">
      <c r="A30" s="667"/>
      <c r="B30" s="667"/>
      <c r="C30" s="668"/>
    </row>
    <row r="31" spans="1:3" ht="12.75">
      <c r="A31" s="667"/>
      <c r="B31" s="667"/>
      <c r="C31" s="668"/>
    </row>
    <row r="32" spans="1:3" ht="12.75">
      <c r="A32" s="667"/>
      <c r="B32" s="667"/>
      <c r="C32" s="668"/>
    </row>
    <row r="33" spans="1:3" ht="12.75">
      <c r="A33" s="667"/>
      <c r="B33" s="667"/>
      <c r="C33" s="668"/>
    </row>
    <row r="34" spans="1:3" ht="12.75">
      <c r="A34" s="667"/>
      <c r="B34" s="667"/>
      <c r="C34" s="668"/>
    </row>
    <row r="35" spans="1:3" ht="12.75">
      <c r="A35" s="667"/>
      <c r="B35" s="667"/>
      <c r="C35" s="668"/>
    </row>
    <row r="36" spans="1:3" ht="12.75">
      <c r="A36" s="667"/>
      <c r="B36" s="667"/>
      <c r="C36" s="668"/>
    </row>
    <row r="37" spans="1:3" ht="12.75">
      <c r="A37" s="667"/>
      <c r="B37" s="667"/>
      <c r="C37" s="668"/>
    </row>
    <row r="38" spans="1:3" ht="12.75">
      <c r="A38" s="667"/>
      <c r="B38" s="667"/>
      <c r="C38" s="668"/>
    </row>
    <row r="39" spans="1:3" ht="12.75">
      <c r="A39" s="667"/>
      <c r="B39" s="667"/>
      <c r="C39" s="668"/>
    </row>
  </sheetData>
  <sheetProtection/>
  <mergeCells count="2">
    <mergeCell ref="A3:C3"/>
    <mergeCell ref="A1:C1"/>
  </mergeCells>
  <printOptions/>
  <pageMargins left="0.5" right="0.5" top="0.75" bottom="0.75" header="0.5" footer="0.5"/>
  <pageSetup horizontalDpi="600" verticalDpi="600" orientation="landscape" r:id="rId1"/>
  <headerFooter alignWithMargins="0">
    <oddFooter>&amp;LFY 2017 Uniform Reporting System (URS) General Comments &amp;RPage &amp;P</oddFooter>
  </headerFooter>
</worksheet>
</file>

<file path=xl/worksheets/sheet4.xml><?xml version="1.0" encoding="utf-8"?>
<worksheet xmlns="http://schemas.openxmlformats.org/spreadsheetml/2006/main" xmlns:r="http://schemas.openxmlformats.org/officeDocument/2006/relationships">
  <sheetPr codeName="Sheet4"/>
  <dimension ref="A1:BB30"/>
  <sheetViews>
    <sheetView zoomScalePageLayoutView="0" workbookViewId="0" topLeftCell="A1">
      <pane xSplit="1" topLeftCell="B1" activePane="topRight" state="frozen"/>
      <selection pane="topLeft" activeCell="A3" sqref="A3:C3"/>
      <selection pane="topRight" activeCell="A1" sqref="A1"/>
    </sheetView>
  </sheetViews>
  <sheetFormatPr defaultColWidth="9.140625" defaultRowHeight="12.75"/>
  <cols>
    <col min="1" max="1" width="16.7109375" style="111" customWidth="1"/>
    <col min="2" max="2" width="8.7109375" style="111" customWidth="1"/>
    <col min="3" max="3" width="7.421875" style="111" customWidth="1"/>
    <col min="4" max="4" width="8.140625" style="111" customWidth="1"/>
    <col min="5" max="6" width="8.7109375" style="111" customWidth="1"/>
    <col min="7" max="7" width="7.8515625" style="111" customWidth="1"/>
    <col min="8" max="9" width="8.7109375" style="111" customWidth="1"/>
    <col min="10" max="10" width="8.57421875" style="111" customWidth="1"/>
    <col min="11" max="12" width="8.7109375" style="111" customWidth="1"/>
    <col min="13" max="13" width="7.00390625" style="111" customWidth="1"/>
    <col min="14" max="28" width="8.7109375" style="111" customWidth="1"/>
    <col min="29" max="45" width="9.140625" style="111" customWidth="1"/>
    <col min="46" max="46" width="9.7109375" style="111" customWidth="1"/>
    <col min="47" max="47" width="8.57421875" style="111" customWidth="1"/>
    <col min="48" max="48" width="8.140625" style="111" customWidth="1"/>
    <col min="49" max="49" width="8.00390625" style="111" customWidth="1"/>
    <col min="50" max="50" width="7.140625" style="111" customWidth="1"/>
    <col min="51" max="16384" width="9.140625" style="111" customWidth="1"/>
  </cols>
  <sheetData>
    <row r="1" s="147" customFormat="1" ht="12.75">
      <c r="A1" s="146" t="s">
        <v>700</v>
      </c>
    </row>
    <row r="2" s="798" customFormat="1" ht="12.75">
      <c r="A2" s="797"/>
    </row>
    <row r="3" spans="1:14" s="147" customFormat="1" ht="41.25" customHeight="1">
      <c r="A3" s="1081" t="s">
        <v>362</v>
      </c>
      <c r="B3" s="1081"/>
      <c r="C3" s="1081"/>
      <c r="D3" s="1081"/>
      <c r="E3" s="1081"/>
      <c r="F3" s="1081"/>
      <c r="G3" s="1081"/>
      <c r="H3" s="1081"/>
      <c r="I3" s="1081"/>
      <c r="J3" s="1081"/>
      <c r="K3" s="1081"/>
      <c r="L3" s="1081"/>
      <c r="M3" s="1081"/>
      <c r="N3" s="1081"/>
    </row>
    <row r="4" s="147" customFormat="1" ht="8.25" customHeight="1"/>
    <row r="5" s="147" customFormat="1" ht="18" customHeight="1">
      <c r="A5" s="794" t="s">
        <v>436</v>
      </c>
    </row>
    <row r="6" s="147" customFormat="1" ht="8.25" customHeight="1"/>
    <row r="7" s="147" customFormat="1" ht="12.75">
      <c r="A7" s="147" t="s">
        <v>542</v>
      </c>
    </row>
    <row r="8" spans="1:29" s="147" customFormat="1" ht="12.75">
      <c r="A8" s="122" t="s">
        <v>118</v>
      </c>
      <c r="B8" s="727"/>
      <c r="C8" s="728"/>
      <c r="D8" s="728"/>
      <c r="E8" s="728"/>
      <c r="F8" s="728"/>
      <c r="G8" s="728"/>
      <c r="H8" s="728"/>
      <c r="I8" s="728"/>
      <c r="J8" s="728"/>
      <c r="K8" s="728"/>
      <c r="L8" s="728"/>
      <c r="M8" s="728"/>
      <c r="N8" s="728"/>
      <c r="O8" s="795"/>
      <c r="P8" s="795"/>
      <c r="Q8" s="795"/>
      <c r="R8" s="795"/>
      <c r="S8" s="795"/>
      <c r="T8" s="795"/>
      <c r="U8" s="795"/>
      <c r="V8" s="795"/>
      <c r="W8" s="795"/>
      <c r="X8" s="795"/>
      <c r="Y8" s="795"/>
      <c r="Z8" s="795"/>
      <c r="AA8" s="795"/>
      <c r="AB8" s="795"/>
      <c r="AC8" s="796"/>
    </row>
    <row r="9" spans="1:29" ht="12.75">
      <c r="A9" s="931" t="s">
        <v>697</v>
      </c>
      <c r="B9" s="947" t="s">
        <v>695</v>
      </c>
      <c r="C9" s="1085"/>
      <c r="D9" s="1085"/>
      <c r="E9" s="1085"/>
      <c r="F9" s="1085"/>
      <c r="G9" s="1085"/>
      <c r="H9" s="933" t="s">
        <v>696</v>
      </c>
      <c r="I9" s="1070"/>
      <c r="J9" s="1071"/>
      <c r="K9" s="1071"/>
      <c r="L9" s="1071"/>
      <c r="M9" s="1071"/>
      <c r="N9" s="1072"/>
      <c r="O9" s="774"/>
      <c r="P9" s="773"/>
      <c r="Q9" s="773"/>
      <c r="R9" s="773"/>
      <c r="S9" s="773"/>
      <c r="T9" s="773"/>
      <c r="U9" s="773"/>
      <c r="V9" s="773"/>
      <c r="W9" s="773"/>
      <c r="X9" s="773"/>
      <c r="Y9" s="773"/>
      <c r="Z9" s="773"/>
      <c r="AA9" s="773"/>
      <c r="AB9" s="773"/>
      <c r="AC9" s="731"/>
    </row>
    <row r="10" spans="1:29" ht="12.75">
      <c r="A10" s="122" t="s">
        <v>608</v>
      </c>
      <c r="B10" s="1082"/>
      <c r="C10" s="1083"/>
      <c r="D10" s="1083"/>
      <c r="E10" s="1083"/>
      <c r="F10" s="1083"/>
      <c r="G10" s="1083"/>
      <c r="H10" s="1083"/>
      <c r="I10" s="1083"/>
      <c r="J10" s="1083"/>
      <c r="K10" s="1083"/>
      <c r="L10" s="1083"/>
      <c r="M10" s="1083"/>
      <c r="N10" s="1084"/>
      <c r="O10" s="774"/>
      <c r="P10" s="773"/>
      <c r="Q10" s="773"/>
      <c r="R10" s="773"/>
      <c r="S10" s="773"/>
      <c r="T10" s="773"/>
      <c r="U10" s="773"/>
      <c r="V10" s="773"/>
      <c r="W10" s="773"/>
      <c r="X10" s="773"/>
      <c r="Y10" s="773"/>
      <c r="Z10" s="773"/>
      <c r="AA10" s="773"/>
      <c r="AB10" s="773"/>
      <c r="AC10" s="731"/>
    </row>
    <row r="11" spans="1:29" s="775" customFormat="1" ht="23.25" customHeight="1">
      <c r="A11" s="791"/>
      <c r="B11" s="1067" t="s">
        <v>105</v>
      </c>
      <c r="C11" s="1068"/>
      <c r="D11" s="1068"/>
      <c r="E11" s="1069"/>
      <c r="F11" s="1075" t="s">
        <v>106</v>
      </c>
      <c r="G11" s="1076"/>
      <c r="H11" s="1077"/>
      <c r="I11" s="1075" t="s">
        <v>107</v>
      </c>
      <c r="J11" s="1076"/>
      <c r="K11" s="1069"/>
      <c r="L11" s="1067" t="s">
        <v>108</v>
      </c>
      <c r="M11" s="1068"/>
      <c r="N11" s="1069"/>
      <c r="O11" s="1067" t="s">
        <v>109</v>
      </c>
      <c r="P11" s="1068"/>
      <c r="Q11" s="1069"/>
      <c r="R11" s="1067" t="s">
        <v>110</v>
      </c>
      <c r="S11" s="1068"/>
      <c r="T11" s="1069"/>
      <c r="U11" s="1067" t="s">
        <v>117</v>
      </c>
      <c r="V11" s="1068"/>
      <c r="W11" s="1069"/>
      <c r="X11" s="1067" t="s">
        <v>111</v>
      </c>
      <c r="Y11" s="1068"/>
      <c r="Z11" s="1069"/>
      <c r="AA11" s="1067" t="s">
        <v>317</v>
      </c>
      <c r="AB11" s="1068"/>
      <c r="AC11" s="1069"/>
    </row>
    <row r="12" spans="1:29" s="775" customFormat="1" ht="24.75" customHeight="1">
      <c r="A12" s="792"/>
      <c r="B12" s="793" t="s">
        <v>421</v>
      </c>
      <c r="C12" s="793" t="s">
        <v>422</v>
      </c>
      <c r="D12" s="793" t="s">
        <v>114</v>
      </c>
      <c r="E12" s="793" t="s">
        <v>105</v>
      </c>
      <c r="F12" s="793" t="s">
        <v>421</v>
      </c>
      <c r="G12" s="793" t="s">
        <v>422</v>
      </c>
      <c r="H12" s="793" t="s">
        <v>114</v>
      </c>
      <c r="I12" s="793" t="s">
        <v>421</v>
      </c>
      <c r="J12" s="793" t="s">
        <v>422</v>
      </c>
      <c r="K12" s="793" t="s">
        <v>114</v>
      </c>
      <c r="L12" s="793" t="s">
        <v>421</v>
      </c>
      <c r="M12" s="793" t="s">
        <v>422</v>
      </c>
      <c r="N12" s="793" t="s">
        <v>114</v>
      </c>
      <c r="O12" s="793" t="s">
        <v>421</v>
      </c>
      <c r="P12" s="793" t="s">
        <v>422</v>
      </c>
      <c r="Q12" s="793" t="s">
        <v>114</v>
      </c>
      <c r="R12" s="793" t="s">
        <v>421</v>
      </c>
      <c r="S12" s="793" t="s">
        <v>422</v>
      </c>
      <c r="T12" s="793" t="s">
        <v>114</v>
      </c>
      <c r="U12" s="793" t="s">
        <v>421</v>
      </c>
      <c r="V12" s="793" t="s">
        <v>422</v>
      </c>
      <c r="W12" s="793" t="s">
        <v>114</v>
      </c>
      <c r="X12" s="793" t="s">
        <v>421</v>
      </c>
      <c r="Y12" s="793" t="s">
        <v>422</v>
      </c>
      <c r="Z12" s="793" t="s">
        <v>114</v>
      </c>
      <c r="AA12" s="793" t="s">
        <v>421</v>
      </c>
      <c r="AB12" s="793" t="s">
        <v>422</v>
      </c>
      <c r="AC12" s="793" t="s">
        <v>114</v>
      </c>
    </row>
    <row r="13" spans="1:29" ht="12.75">
      <c r="A13" s="790" t="s">
        <v>746</v>
      </c>
      <c r="B13" s="789">
        <f>+F13+I13+L13+O13+R13+U13+X13+AA13</f>
        <v>0</v>
      </c>
      <c r="C13" s="789">
        <f>+G13+J13+M13+P13+S13+V13+Y13+AB13</f>
        <v>0</v>
      </c>
      <c r="D13" s="789">
        <f>+H13+K13+N13+Q13+T13+W13+Z13+AC13</f>
        <v>0</v>
      </c>
      <c r="E13" s="789">
        <f>+SUM(B13:D13)</f>
        <v>0</v>
      </c>
      <c r="F13" s="573"/>
      <c r="G13" s="573"/>
      <c r="H13" s="573"/>
      <c r="I13" s="573"/>
      <c r="J13" s="573"/>
      <c r="K13" s="573"/>
      <c r="L13" s="573"/>
      <c r="M13" s="573"/>
      <c r="N13" s="573"/>
      <c r="O13" s="573"/>
      <c r="P13" s="573"/>
      <c r="Q13" s="573"/>
      <c r="R13" s="573"/>
      <c r="S13" s="573"/>
      <c r="T13" s="573"/>
      <c r="U13" s="573"/>
      <c r="V13" s="573"/>
      <c r="W13" s="573"/>
      <c r="X13" s="573"/>
      <c r="Y13" s="573"/>
      <c r="Z13" s="573"/>
      <c r="AA13" s="573"/>
      <c r="AB13" s="573"/>
      <c r="AC13" s="573"/>
    </row>
    <row r="14" spans="1:29" ht="12.75">
      <c r="A14" s="122" t="s">
        <v>122</v>
      </c>
      <c r="B14" s="789">
        <f aca="true" t="shared" si="0" ref="B14:B23">+F14+I14+L14+O14+R14+U14+X14+AA14</f>
        <v>0</v>
      </c>
      <c r="C14" s="789">
        <f aca="true" t="shared" si="1" ref="C14:C21">+G14+J14+M14+P14+S14+V14+Y14+AB14</f>
        <v>0</v>
      </c>
      <c r="D14" s="789">
        <f aca="true" t="shared" si="2" ref="D14:D21">+H14+K14+N14+Q14+T14+W14+Z14+AC14</f>
        <v>0</v>
      </c>
      <c r="E14" s="789">
        <f aca="true" t="shared" si="3" ref="E14:E21">+SUM(B14:D14)</f>
        <v>0</v>
      </c>
      <c r="F14" s="573"/>
      <c r="G14" s="573"/>
      <c r="H14" s="573"/>
      <c r="I14" s="573"/>
      <c r="J14" s="573"/>
      <c r="K14" s="573"/>
      <c r="L14" s="573"/>
      <c r="M14" s="573"/>
      <c r="N14" s="573"/>
      <c r="O14" s="573"/>
      <c r="P14" s="573"/>
      <c r="Q14" s="573"/>
      <c r="R14" s="573"/>
      <c r="S14" s="573"/>
      <c r="T14" s="573"/>
      <c r="U14" s="573"/>
      <c r="V14" s="573"/>
      <c r="W14" s="573"/>
      <c r="X14" s="573"/>
      <c r="Y14" s="573"/>
      <c r="Z14" s="573"/>
      <c r="AA14" s="573"/>
      <c r="AB14" s="573"/>
      <c r="AC14" s="573"/>
    </row>
    <row r="15" spans="1:29" ht="12.75">
      <c r="A15" s="122" t="s">
        <v>121</v>
      </c>
      <c r="B15" s="789">
        <f t="shared" si="0"/>
        <v>0</v>
      </c>
      <c r="C15" s="789">
        <f t="shared" si="1"/>
        <v>0</v>
      </c>
      <c r="D15" s="789">
        <f t="shared" si="2"/>
        <v>0</v>
      </c>
      <c r="E15" s="789">
        <f t="shared" si="3"/>
        <v>0</v>
      </c>
      <c r="F15" s="573"/>
      <c r="G15" s="573"/>
      <c r="H15" s="573"/>
      <c r="I15" s="573"/>
      <c r="J15" s="573"/>
      <c r="K15" s="573"/>
      <c r="L15" s="573"/>
      <c r="M15" s="573"/>
      <c r="N15" s="573"/>
      <c r="O15" s="573"/>
      <c r="P15" s="573"/>
      <c r="Q15" s="573"/>
      <c r="R15" s="573"/>
      <c r="S15" s="573"/>
      <c r="T15" s="573"/>
      <c r="U15" s="573"/>
      <c r="V15" s="573"/>
      <c r="W15" s="573"/>
      <c r="X15" s="573"/>
      <c r="Y15" s="573"/>
      <c r="Z15" s="573"/>
      <c r="AA15" s="573"/>
      <c r="AB15" s="573"/>
      <c r="AC15" s="573"/>
    </row>
    <row r="16" spans="1:29" ht="12.75">
      <c r="A16" s="809" t="s">
        <v>747</v>
      </c>
      <c r="B16" s="789">
        <f t="shared" si="0"/>
        <v>0</v>
      </c>
      <c r="C16" s="789">
        <f t="shared" si="1"/>
        <v>0</v>
      </c>
      <c r="D16" s="789">
        <f t="shared" si="2"/>
        <v>0</v>
      </c>
      <c r="E16" s="789">
        <f t="shared" si="3"/>
        <v>0</v>
      </c>
      <c r="F16" s="573"/>
      <c r="G16" s="573"/>
      <c r="H16" s="573"/>
      <c r="I16" s="573"/>
      <c r="J16" s="573"/>
      <c r="K16" s="573"/>
      <c r="L16" s="573"/>
      <c r="M16" s="573"/>
      <c r="N16" s="573"/>
      <c r="O16" s="573"/>
      <c r="P16" s="573"/>
      <c r="Q16" s="573"/>
      <c r="R16" s="573"/>
      <c r="S16" s="573"/>
      <c r="T16" s="573"/>
      <c r="U16" s="573"/>
      <c r="V16" s="573"/>
      <c r="W16" s="573"/>
      <c r="X16" s="573"/>
      <c r="Y16" s="573"/>
      <c r="Z16" s="573"/>
      <c r="AA16" s="573"/>
      <c r="AB16" s="573"/>
      <c r="AC16" s="573"/>
    </row>
    <row r="17" spans="1:29" ht="12.75">
      <c r="A17" s="809" t="s">
        <v>748</v>
      </c>
      <c r="B17" s="789">
        <f>+F17+I17+L17+O17+R17+U17+X17+AA17</f>
        <v>0</v>
      </c>
      <c r="C17" s="789">
        <f>+G17+J17+M17+P17+S17+V17+Y17+AB17</f>
        <v>0</v>
      </c>
      <c r="D17" s="789">
        <f>+H17+K17+N17+Q17+T17+W17+Z17+AC17</f>
        <v>0</v>
      </c>
      <c r="E17" s="789">
        <f>+SUM(B17:D17)</f>
        <v>0</v>
      </c>
      <c r="F17" s="573"/>
      <c r="G17" s="573"/>
      <c r="H17" s="573"/>
      <c r="I17" s="573"/>
      <c r="J17" s="573"/>
      <c r="K17" s="573"/>
      <c r="L17" s="573"/>
      <c r="M17" s="573"/>
      <c r="N17" s="573"/>
      <c r="O17" s="573"/>
      <c r="P17" s="573"/>
      <c r="Q17" s="573"/>
      <c r="R17" s="573"/>
      <c r="S17" s="573"/>
      <c r="T17" s="573"/>
      <c r="U17" s="573"/>
      <c r="V17" s="573"/>
      <c r="W17" s="573"/>
      <c r="X17" s="573"/>
      <c r="Y17" s="573"/>
      <c r="Z17" s="573"/>
      <c r="AA17" s="573"/>
      <c r="AB17" s="573"/>
      <c r="AC17" s="573"/>
    </row>
    <row r="18" spans="1:29" ht="12.75">
      <c r="A18" s="809" t="s">
        <v>749</v>
      </c>
      <c r="B18" s="789">
        <f t="shared" si="0"/>
        <v>0</v>
      </c>
      <c r="C18" s="789">
        <f t="shared" si="1"/>
        <v>0</v>
      </c>
      <c r="D18" s="789">
        <f t="shared" si="2"/>
        <v>0</v>
      </c>
      <c r="E18" s="789">
        <f t="shared" si="3"/>
        <v>0</v>
      </c>
      <c r="F18" s="573"/>
      <c r="G18" s="573"/>
      <c r="H18" s="573"/>
      <c r="I18" s="573"/>
      <c r="J18" s="573"/>
      <c r="K18" s="573"/>
      <c r="L18" s="573"/>
      <c r="M18" s="573"/>
      <c r="N18" s="573"/>
      <c r="O18" s="573"/>
      <c r="P18" s="573"/>
      <c r="Q18" s="573"/>
      <c r="R18" s="573"/>
      <c r="S18" s="573"/>
      <c r="T18" s="573"/>
      <c r="U18" s="573"/>
      <c r="V18" s="573"/>
      <c r="W18" s="573"/>
      <c r="X18" s="573"/>
      <c r="Y18" s="573"/>
      <c r="Z18" s="573"/>
      <c r="AA18" s="573"/>
      <c r="AB18" s="573"/>
      <c r="AC18" s="573"/>
    </row>
    <row r="19" spans="1:50" ht="12.75">
      <c r="A19" s="122" t="s">
        <v>115</v>
      </c>
      <c r="B19" s="789">
        <f t="shared" si="0"/>
        <v>0</v>
      </c>
      <c r="C19" s="789">
        <f t="shared" si="1"/>
        <v>0</v>
      </c>
      <c r="D19" s="789">
        <f t="shared" si="2"/>
        <v>0</v>
      </c>
      <c r="E19" s="789">
        <f t="shared" si="3"/>
        <v>0</v>
      </c>
      <c r="F19" s="573"/>
      <c r="G19" s="573"/>
      <c r="H19" s="573"/>
      <c r="I19" s="573"/>
      <c r="J19" s="573"/>
      <c r="K19" s="573"/>
      <c r="L19" s="573"/>
      <c r="M19" s="573"/>
      <c r="N19" s="573"/>
      <c r="O19" s="573"/>
      <c r="P19" s="573"/>
      <c r="Q19" s="573"/>
      <c r="R19" s="573"/>
      <c r="S19" s="573"/>
      <c r="T19" s="573"/>
      <c r="U19" s="573"/>
      <c r="V19" s="573"/>
      <c r="W19" s="573"/>
      <c r="X19" s="573"/>
      <c r="Y19" s="573"/>
      <c r="Z19" s="573"/>
      <c r="AA19" s="573"/>
      <c r="AB19" s="573"/>
      <c r="AC19" s="573"/>
      <c r="AT19" s="731"/>
      <c r="AU19" s="1080" t="s">
        <v>424</v>
      </c>
      <c r="AV19" s="1080" t="s">
        <v>425</v>
      </c>
      <c r="AW19" s="1079" t="s">
        <v>426</v>
      </c>
      <c r="AX19" s="731"/>
    </row>
    <row r="20" spans="1:50" ht="12.75" customHeight="1">
      <c r="A20" s="122" t="s">
        <v>116</v>
      </c>
      <c r="B20" s="789">
        <f t="shared" si="0"/>
        <v>0</v>
      </c>
      <c r="C20" s="789">
        <f t="shared" si="1"/>
        <v>0</v>
      </c>
      <c r="D20" s="789">
        <f t="shared" si="2"/>
        <v>0</v>
      </c>
      <c r="E20" s="789">
        <f t="shared" si="3"/>
        <v>0</v>
      </c>
      <c r="F20" s="573"/>
      <c r="G20" s="573"/>
      <c r="H20" s="573"/>
      <c r="I20" s="573"/>
      <c r="J20" s="573"/>
      <c r="K20" s="573"/>
      <c r="L20" s="573"/>
      <c r="M20" s="573"/>
      <c r="N20" s="573"/>
      <c r="O20" s="573"/>
      <c r="P20" s="573"/>
      <c r="Q20" s="573"/>
      <c r="R20" s="573"/>
      <c r="S20" s="573"/>
      <c r="T20" s="573"/>
      <c r="U20" s="573"/>
      <c r="V20" s="573"/>
      <c r="W20" s="573"/>
      <c r="X20" s="573"/>
      <c r="Y20" s="573"/>
      <c r="Z20" s="573"/>
      <c r="AA20" s="573"/>
      <c r="AB20" s="573"/>
      <c r="AC20" s="573"/>
      <c r="AT20" s="731"/>
      <c r="AU20" s="1080"/>
      <c r="AV20" s="1080"/>
      <c r="AW20" s="1079"/>
      <c r="AX20" s="731"/>
    </row>
    <row r="21" spans="1:54" ht="12.75" customHeight="1">
      <c r="A21" s="122" t="s">
        <v>114</v>
      </c>
      <c r="B21" s="789">
        <f t="shared" si="0"/>
        <v>0</v>
      </c>
      <c r="C21" s="789">
        <f t="shared" si="1"/>
        <v>0</v>
      </c>
      <c r="D21" s="789">
        <f t="shared" si="2"/>
        <v>0</v>
      </c>
      <c r="E21" s="789">
        <f t="shared" si="3"/>
        <v>0</v>
      </c>
      <c r="F21" s="573"/>
      <c r="G21" s="573"/>
      <c r="H21" s="573"/>
      <c r="I21" s="573"/>
      <c r="J21" s="573"/>
      <c r="K21" s="573"/>
      <c r="L21" s="573"/>
      <c r="M21" s="573"/>
      <c r="N21" s="573"/>
      <c r="O21" s="573"/>
      <c r="P21" s="573"/>
      <c r="Q21" s="573"/>
      <c r="R21" s="573"/>
      <c r="S21" s="573"/>
      <c r="T21" s="573"/>
      <c r="U21" s="573"/>
      <c r="V21" s="573"/>
      <c r="W21" s="573"/>
      <c r="X21" s="573"/>
      <c r="Y21" s="573"/>
      <c r="Z21" s="573"/>
      <c r="AA21" s="573"/>
      <c r="AB21" s="573"/>
      <c r="AC21" s="573"/>
      <c r="AT21" s="731"/>
      <c r="AU21" s="1080"/>
      <c r="AV21" s="1080"/>
      <c r="AW21" s="1079"/>
      <c r="AX21" s="1079" t="s">
        <v>427</v>
      </c>
      <c r="BA21" s="937"/>
      <c r="BB21" s="938"/>
    </row>
    <row r="22" spans="1:54" ht="12.75" customHeight="1">
      <c r="A22" s="152" t="s">
        <v>105</v>
      </c>
      <c r="B22" s="789">
        <f>SUM(B13:B21)</f>
        <v>0</v>
      </c>
      <c r="C22" s="789">
        <f aca="true" t="shared" si="4" ref="C22:AC22">SUM(C13:C21)</f>
        <v>0</v>
      </c>
      <c r="D22" s="789">
        <f t="shared" si="4"/>
        <v>0</v>
      </c>
      <c r="E22" s="789">
        <f t="shared" si="4"/>
        <v>0</v>
      </c>
      <c r="F22" s="789">
        <f t="shared" si="4"/>
        <v>0</v>
      </c>
      <c r="G22" s="789">
        <f t="shared" si="4"/>
        <v>0</v>
      </c>
      <c r="H22" s="789">
        <f t="shared" si="4"/>
        <v>0</v>
      </c>
      <c r="I22" s="789">
        <f t="shared" si="4"/>
        <v>0</v>
      </c>
      <c r="J22" s="789">
        <f t="shared" si="4"/>
        <v>0</v>
      </c>
      <c r="K22" s="789">
        <f t="shared" si="4"/>
        <v>0</v>
      </c>
      <c r="L22" s="789">
        <f t="shared" si="4"/>
        <v>0</v>
      </c>
      <c r="M22" s="789">
        <f t="shared" si="4"/>
        <v>0</v>
      </c>
      <c r="N22" s="789">
        <f t="shared" si="4"/>
        <v>0</v>
      </c>
      <c r="O22" s="789">
        <f t="shared" si="4"/>
        <v>0</v>
      </c>
      <c r="P22" s="789">
        <f t="shared" si="4"/>
        <v>0</v>
      </c>
      <c r="Q22" s="789">
        <f t="shared" si="4"/>
        <v>0</v>
      </c>
      <c r="R22" s="789">
        <f t="shared" si="4"/>
        <v>0</v>
      </c>
      <c r="S22" s="789">
        <f t="shared" si="4"/>
        <v>0</v>
      </c>
      <c r="T22" s="789">
        <f t="shared" si="4"/>
        <v>0</v>
      </c>
      <c r="U22" s="789">
        <f t="shared" si="4"/>
        <v>0</v>
      </c>
      <c r="V22" s="789">
        <f t="shared" si="4"/>
        <v>0</v>
      </c>
      <c r="W22" s="789">
        <f t="shared" si="4"/>
        <v>0</v>
      </c>
      <c r="X22" s="789">
        <f t="shared" si="4"/>
        <v>0</v>
      </c>
      <c r="Y22" s="789">
        <f t="shared" si="4"/>
        <v>0</v>
      </c>
      <c r="Z22" s="789">
        <f t="shared" si="4"/>
        <v>0</v>
      </c>
      <c r="AA22" s="789">
        <f t="shared" si="4"/>
        <v>0</v>
      </c>
      <c r="AB22" s="789">
        <f t="shared" si="4"/>
        <v>0</v>
      </c>
      <c r="AC22" s="789">
        <f t="shared" si="4"/>
        <v>0</v>
      </c>
      <c r="AT22" s="776" t="s">
        <v>423</v>
      </c>
      <c r="AU22" s="1080"/>
      <c r="AV22" s="1080"/>
      <c r="AW22" s="1079"/>
      <c r="AX22" s="1079"/>
      <c r="BA22" s="938"/>
      <c r="BB22" s="938"/>
    </row>
    <row r="23" spans="1:54" ht="17.25" customHeight="1">
      <c r="A23" s="811" t="s">
        <v>652</v>
      </c>
      <c r="B23" s="789">
        <f t="shared" si="0"/>
        <v>0</v>
      </c>
      <c r="C23" s="803"/>
      <c r="D23" s="803"/>
      <c r="E23" s="789">
        <f>F23+I23+L23+O23+R23+U23+X23+AA23</f>
        <v>0</v>
      </c>
      <c r="F23" s="810"/>
      <c r="G23" s="803"/>
      <c r="H23" s="803"/>
      <c r="I23" s="810"/>
      <c r="J23" s="803"/>
      <c r="K23" s="803"/>
      <c r="L23" s="810"/>
      <c r="M23" s="803"/>
      <c r="N23" s="803"/>
      <c r="O23" s="810"/>
      <c r="P23" s="803"/>
      <c r="Q23" s="803"/>
      <c r="R23" s="810"/>
      <c r="S23" s="803"/>
      <c r="T23" s="803"/>
      <c r="U23" s="810"/>
      <c r="V23" s="803"/>
      <c r="W23" s="803"/>
      <c r="X23" s="810"/>
      <c r="Y23" s="803"/>
      <c r="Z23" s="803"/>
      <c r="AA23" s="810"/>
      <c r="AB23" s="803"/>
      <c r="AC23" s="803"/>
      <c r="AT23" s="776" t="s">
        <v>423</v>
      </c>
      <c r="AU23" s="1080"/>
      <c r="AV23" s="1080"/>
      <c r="AW23" s="1079"/>
      <c r="AX23" s="1079"/>
      <c r="BA23" s="938"/>
      <c r="BB23" s="938"/>
    </row>
    <row r="24" spans="1:54" s="381" customFormat="1" ht="17.25" customHeight="1">
      <c r="A24" s="777" t="s">
        <v>395</v>
      </c>
      <c r="E24" s="778"/>
      <c r="F24" s="778"/>
      <c r="G24" s="778"/>
      <c r="H24" s="778"/>
      <c r="I24" s="778"/>
      <c r="J24" s="778"/>
      <c r="K24" s="778"/>
      <c r="L24" s="778"/>
      <c r="V24" s="779"/>
      <c r="W24" s="779"/>
      <c r="X24" s="780"/>
      <c r="Y24" s="779"/>
      <c r="Z24" s="779"/>
      <c r="AT24" s="401" t="b">
        <v>0</v>
      </c>
      <c r="AU24" s="401" t="b">
        <v>0</v>
      </c>
      <c r="AV24" s="401" t="b">
        <v>0</v>
      </c>
      <c r="AW24" s="401" t="b">
        <v>0</v>
      </c>
      <c r="AX24" s="401" t="b">
        <v>0</v>
      </c>
      <c r="BA24" s="938"/>
      <c r="BB24" s="939"/>
    </row>
    <row r="25" spans="1:26" s="381" customFormat="1" ht="18" customHeight="1">
      <c r="A25" s="777"/>
      <c r="E25" s="778"/>
      <c r="F25" s="778"/>
      <c r="G25" s="778"/>
      <c r="H25" s="778"/>
      <c r="I25" s="778"/>
      <c r="J25" s="1078"/>
      <c r="K25" s="1078"/>
      <c r="L25" s="1078"/>
      <c r="M25" s="1078"/>
      <c r="N25" s="1078"/>
      <c r="V25" s="779"/>
      <c r="W25" s="779"/>
      <c r="X25" s="780"/>
      <c r="Y25" s="779"/>
      <c r="Z25" s="779"/>
    </row>
    <row r="26" spans="1:26" ht="3.75" customHeight="1">
      <c r="A26" s="781"/>
      <c r="E26" s="772"/>
      <c r="F26" s="772"/>
      <c r="G26" s="772"/>
      <c r="H26" s="772"/>
      <c r="I26" s="772"/>
      <c r="J26" s="782"/>
      <c r="K26" s="782"/>
      <c r="L26" s="782"/>
      <c r="M26" s="731"/>
      <c r="V26" s="783"/>
      <c r="W26" s="783"/>
      <c r="X26" s="784"/>
      <c r="Y26" s="783"/>
      <c r="Z26" s="783"/>
    </row>
    <row r="27" spans="1:29" s="731" customFormat="1" ht="24" customHeight="1">
      <c r="A27" s="785" t="s">
        <v>363</v>
      </c>
      <c r="B27" s="1064"/>
      <c r="C27" s="1065"/>
      <c r="D27" s="1065"/>
      <c r="E27" s="1065"/>
      <c r="F27" s="1065"/>
      <c r="G27" s="1065"/>
      <c r="H27" s="1065"/>
      <c r="I27" s="1065"/>
      <c r="J27" s="1065"/>
      <c r="K27" s="1065"/>
      <c r="L27" s="1065"/>
      <c r="M27" s="1065"/>
      <c r="N27" s="1066"/>
      <c r="O27" s="786"/>
      <c r="P27" s="787"/>
      <c r="Q27" s="787"/>
      <c r="R27" s="787"/>
      <c r="S27" s="787"/>
      <c r="T27" s="787"/>
      <c r="U27" s="787"/>
      <c r="V27" s="787"/>
      <c r="W27" s="787"/>
      <c r="X27" s="787"/>
      <c r="Y27" s="787"/>
      <c r="Z27" s="787"/>
      <c r="AA27" s="787"/>
      <c r="AB27" s="787"/>
      <c r="AC27" s="787"/>
    </row>
    <row r="28" spans="1:29" ht="25.5" customHeight="1">
      <c r="A28" s="785" t="s">
        <v>364</v>
      </c>
      <c r="B28" s="1064"/>
      <c r="C28" s="1065"/>
      <c r="D28" s="1065"/>
      <c r="E28" s="1065"/>
      <c r="F28" s="1065"/>
      <c r="G28" s="1065"/>
      <c r="H28" s="1065"/>
      <c r="I28" s="1065"/>
      <c r="J28" s="1065"/>
      <c r="K28" s="1065"/>
      <c r="L28" s="1065"/>
      <c r="M28" s="1065"/>
      <c r="N28" s="1066"/>
      <c r="O28" s="786"/>
      <c r="P28" s="787"/>
      <c r="Q28" s="787"/>
      <c r="R28" s="787"/>
      <c r="S28" s="787"/>
      <c r="T28" s="787"/>
      <c r="U28" s="787"/>
      <c r="V28" s="787"/>
      <c r="W28" s="787"/>
      <c r="X28" s="787"/>
      <c r="Y28" s="787"/>
      <c r="Z28" s="787"/>
      <c r="AA28" s="787"/>
      <c r="AB28" s="787"/>
      <c r="AC28" s="787"/>
    </row>
    <row r="29" spans="1:29" ht="24">
      <c r="A29" s="785" t="s">
        <v>365</v>
      </c>
      <c r="B29" s="1064"/>
      <c r="C29" s="1073"/>
      <c r="D29" s="1073"/>
      <c r="E29" s="1073"/>
      <c r="F29" s="1073"/>
      <c r="G29" s="1073"/>
      <c r="H29" s="1073"/>
      <c r="I29" s="1073"/>
      <c r="J29" s="1073"/>
      <c r="K29" s="1073"/>
      <c r="L29" s="1073"/>
      <c r="M29" s="1073"/>
      <c r="N29" s="1074"/>
      <c r="O29" s="788"/>
      <c r="P29" s="731"/>
      <c r="Q29" s="731"/>
      <c r="R29" s="731"/>
      <c r="S29" s="731"/>
      <c r="T29" s="731"/>
      <c r="U29" s="731"/>
      <c r="V29" s="731"/>
      <c r="W29" s="731"/>
      <c r="X29" s="731"/>
      <c r="Y29" s="731"/>
      <c r="Z29" s="731"/>
      <c r="AA29" s="731"/>
      <c r="AB29" s="731"/>
      <c r="AC29" s="731"/>
    </row>
    <row r="30" spans="1:29" ht="24">
      <c r="A30" s="785" t="s">
        <v>366</v>
      </c>
      <c r="B30" s="1064"/>
      <c r="C30" s="1073"/>
      <c r="D30" s="1073"/>
      <c r="E30" s="1073"/>
      <c r="F30" s="1073"/>
      <c r="G30" s="1073"/>
      <c r="H30" s="1073"/>
      <c r="I30" s="1073"/>
      <c r="J30" s="1073"/>
      <c r="K30" s="1073"/>
      <c r="L30" s="1073"/>
      <c r="M30" s="1073"/>
      <c r="N30" s="1074"/>
      <c r="O30" s="788"/>
      <c r="P30" s="731"/>
      <c r="Q30" s="731"/>
      <c r="R30" s="731"/>
      <c r="S30" s="731"/>
      <c r="T30" s="731"/>
      <c r="U30" s="731"/>
      <c r="V30" s="731"/>
      <c r="W30" s="731"/>
      <c r="X30" s="731"/>
      <c r="Y30" s="731"/>
      <c r="Z30" s="731"/>
      <c r="AA30" s="731"/>
      <c r="AB30" s="731"/>
      <c r="AC30" s="731"/>
    </row>
  </sheetData>
  <sheetProtection selectLockedCells="1"/>
  <protectedRanges>
    <protectedRange sqref="C24:N25" name="Range5"/>
    <protectedRange sqref="B27:N30" name="Range4"/>
    <protectedRange sqref="F13:AC21" name="Range3"/>
    <protectedRange sqref="B10" name="Range2"/>
    <protectedRange sqref="B9" name="Range1"/>
  </protectedRanges>
  <mergeCells count="22">
    <mergeCell ref="A3:N3"/>
    <mergeCell ref="L11:N11"/>
    <mergeCell ref="B10:N10"/>
    <mergeCell ref="B11:E11"/>
    <mergeCell ref="C9:G9"/>
    <mergeCell ref="X11:Z11"/>
    <mergeCell ref="O11:Q11"/>
    <mergeCell ref="AX21:AX23"/>
    <mergeCell ref="AU19:AU23"/>
    <mergeCell ref="AV19:AV23"/>
    <mergeCell ref="AW19:AW23"/>
    <mergeCell ref="U11:W11"/>
    <mergeCell ref="B27:N27"/>
    <mergeCell ref="B28:N28"/>
    <mergeCell ref="AA11:AC11"/>
    <mergeCell ref="R11:T11"/>
    <mergeCell ref="I9:N9"/>
    <mergeCell ref="B30:N30"/>
    <mergeCell ref="B29:N29"/>
    <mergeCell ref="F11:H11"/>
    <mergeCell ref="I11:K11"/>
    <mergeCell ref="J25:N25"/>
  </mergeCells>
  <dataValidations count="21">
    <dataValidation type="custom" allowBlank="1" showErrorMessage="1" promptTitle="CAUTION" prompt="Do not enter, this is an automatically calculated total of all Females from all age categories." errorTitle="CAUTION" error="Do not enter, this is an automatically calculated total!" sqref="B22:AC22">
      <formula1>"None"</formula1>
    </dataValidation>
    <dataValidation type="custom" allowBlank="1" showErrorMessage="1" promptTitle="CAUTION" prompt="Do not enter, this is an automatically calculated total of all American Indian or Alaska Native Males." errorTitle="CAUTION" error="Do not enter data in this cell!" sqref="J23 G23 AB23 Y23 V23 S23 P23 M23">
      <formula1>"None"</formula1>
    </dataValidation>
    <dataValidation allowBlank="1" promptTitle="CAUTION" prompt="Do not enter, this is an automatically calculated total of all White Females." errorTitle="CAUTION" error="Do not enter, this is an automatically calculated total!" sqref="R23"/>
    <dataValidation allowBlank="1" promptTitle="CAUTION" prompt="Do not enter, this is an automatically calculated total!" errorTitle="CAUTION" error="Do not enter, this is an automatically calculated total!" sqref="U23"/>
    <dataValidation allowBlank="1" promptTitle="CAUTION" prompt="Do not enter, this is an automatically calculated total of all Females who have More Than One Race Reported" errorTitle="CAUTION" error="Do not enter, this is an automatically calculated total!" sqref="X23"/>
    <dataValidation allowBlank="1" promptTitle="CAUTION" prompt="Do not enter, this is an automatically calculated total of all Females whose Race is Not Available." errorTitle="CAUTION" error="Do not enter, this is an automatically calculated total!" sqref="AA23"/>
    <dataValidation type="custom" allowBlank="1" showErrorMessage="1" promptTitle="CAUTION" prompt="Do not enter, this is an automatically calculated total of all American Indians or Alaska Natives whose Gender is Not Available." errorTitle="CAUTION" error="Do not enter data in this cell!" sqref="K23 H23 AC23 Z23 W23 T23 Q23 N23">
      <formula1>"None"</formula1>
    </dataValidation>
    <dataValidation allowBlank="1" promptTitle="CAUTION" prompt="Do not enter, this is an automatically calculated total of all American Indian or Alaska Native Females." errorTitle="CAUTION" error="Do not enter, this is an automatically calculated total!" sqref="F23"/>
    <dataValidation allowBlank="1" promptTitle="CAUTION" prompt="Do not enter, this is an automatically calculated total of all Asian Females." errorTitle="CAUTION" error="Do not enter, this is an automatically calculated total!" sqref="I23"/>
    <dataValidation allowBlank="1" promptTitle="CAUTION" prompt="Do not enter, this is an automatically calculated total of all Black or African American Females." errorTitle="CAUTION" error="Do not enter, this is an automatically calculated total!" sqref="L23"/>
    <dataValidation allowBlank="1" promptTitle="CAUTION" prompt="Do not enter, this is an automatically calculated total of all Native Hawaiian or Other Pacific Islander Females." errorTitle="CAUTION" error="Do not enter, this is an automatically calculated total!" sqref="O23"/>
    <dataValidation type="custom" allowBlank="1" showErrorMessage="1" promptTitle="CAUTION" prompt="Do not enter, this is an automatically calculated total of all those whose gender is Not Available and whose age is 0-12 years." errorTitle="CAUTION" error="Do not enter, this is an automatically calculated total!" sqref="D13:D21">
      <formula1>"None"</formula1>
    </dataValidation>
    <dataValidation type="custom" allowBlank="1" showErrorMessage="1" promptTitle="CAUTION" prompt="Do not enter, this is an automatically calculated total of Sub Totals for those ages 0-12 years." errorTitle="CAUTION" error="Do not enter, this is an automatically calculated total!" sqref="E13:E21">
      <formula1>"None"</formula1>
    </dataValidation>
    <dataValidation showErrorMessage="1" promptTitle="Enter a 4 digit year." prompt="Please enter a four digit year between 2004 and 2007 only." errorTitle="Invalid year entered." error="Please enter a four digit year between 2014 and 2016 only." sqref="H9"/>
    <dataValidation type="textLength" operator="equal" showErrorMessage="1" promptTitle="Enter a 2 character state name." prompt="Please enter a two character state abbreviation only." errorTitle="Invalid state name entered." error="Please enter the two character state abbreviation only." sqref="B10:N10">
      <formula1>2</formula1>
    </dataValidation>
    <dataValidation type="custom" allowBlank="1" showErrorMessage="1" promptTitle="CAUTION" prompt="Do not enter, this is an automatically calculated total of Females ages 0-12." errorTitle="CAUTION" error="Do not enter, this is an automatically calculated total!" sqref="B13:B21 B23">
      <formula1>"None"</formula1>
    </dataValidation>
    <dataValidation type="custom" allowBlank="1" showErrorMessage="1" promptTitle="CAUTION" prompt="Do not enter, this is an automatically calculated total of all Males ages 0-12years." errorTitle="CAUTION" error="Do not enter, this is an automatically calculated total!" sqref="C13:C21">
      <formula1>"None"</formula1>
    </dataValidation>
    <dataValidation type="whole" allowBlank="1" showInputMessage="1" showErrorMessage="1" errorTitle="Caution!" error="This is a numeric field! Please enter whole numbers only!" sqref="F13:AC21">
      <formula1>0</formula1>
      <formula2>1000000</formula2>
    </dataValidation>
    <dataValidation type="textLength" operator="lessThanOrEqual" allowBlank="1" showInputMessage="1" showErrorMessage="1" error="The note you are trying to enter is too long for this field (greater than 255 characters). Please use the General Comments sheet for this note!" sqref="B27:N30">
      <formula1>255</formula1>
    </dataValidation>
    <dataValidation type="custom" allowBlank="1" showErrorMessage="1" promptTitle="CAUTION" prompt="Do not enter, this is an automatically calculated total of Females ages 0-12." errorTitle="CAUTION" error="Do not enter, this is an automatically calculated total!" sqref="E23">
      <formula1>"none"</formula1>
    </dataValidation>
    <dataValidation type="custom" allowBlank="1" showErrorMessage="1" promptTitle="CAUTION" prompt="Do not enter, this is an automatically calculated total of all Females from all age categories." errorTitle="CAUTION" error="Do not enter data in this cell!" sqref="C23:D23">
      <formula1>"None"</formula1>
    </dataValidation>
  </dataValidations>
  <printOptions/>
  <pageMargins left="0.75" right="0.48" top="1" bottom="1" header="0.5" footer="0.5"/>
  <pageSetup horizontalDpi="600" verticalDpi="600" orientation="landscape" scale="95" r:id="rId2"/>
  <headerFooter alignWithMargins="0">
    <oddFooter>&amp;LFY 2017 Uniform Reporting System (URS) Table 2A&amp;RPage &amp;P</oddFooter>
  </headerFooter>
  <colBreaks count="2" manualBreakCount="2">
    <brk id="14" max="65535" man="1"/>
    <brk id="23" max="65535" man="1"/>
  </colBreaks>
  <ignoredErrors>
    <ignoredError sqref="B22" formula="1"/>
  </ignoredErrors>
  <legacy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P76"/>
  <sheetViews>
    <sheetView zoomScalePageLayoutView="0" workbookViewId="0" topLeftCell="A1">
      <selection activeCell="A1" sqref="A1"/>
    </sheetView>
  </sheetViews>
  <sheetFormatPr defaultColWidth="9.140625" defaultRowHeight="12.75"/>
  <cols>
    <col min="1" max="1" width="16.7109375" style="0" customWidth="1"/>
    <col min="2" max="12" width="8.7109375" style="0" customWidth="1"/>
    <col min="13" max="13" width="8.28125" style="0" customWidth="1"/>
    <col min="14" max="14" width="10.8515625" style="0" customWidth="1"/>
    <col min="15" max="15" width="15.8515625" style="0" customWidth="1"/>
    <col min="16" max="16" width="13.140625" style="0" customWidth="1"/>
    <col min="17" max="28" width="8.7109375" style="0" customWidth="1"/>
  </cols>
  <sheetData>
    <row r="1" ht="12.75">
      <c r="A1" s="1" t="s">
        <v>698</v>
      </c>
    </row>
    <row r="2" ht="12.75">
      <c r="A2" s="797"/>
    </row>
    <row r="3" spans="1:10" ht="28.5" customHeight="1">
      <c r="A3" s="1088" t="s">
        <v>402</v>
      </c>
      <c r="B3" s="1088"/>
      <c r="C3" s="1088"/>
      <c r="D3" s="1088"/>
      <c r="E3" s="1088"/>
      <c r="F3" s="1088"/>
      <c r="G3" s="1088"/>
      <c r="H3" s="1088"/>
      <c r="I3" s="1088"/>
      <c r="J3" s="1088"/>
    </row>
    <row r="4" ht="8.25" customHeight="1"/>
    <row r="5" ht="18" customHeight="1">
      <c r="A5" s="153" t="s">
        <v>436</v>
      </c>
    </row>
    <row r="6" ht="8.25" customHeight="1"/>
    <row r="7" ht="12.75">
      <c r="A7" t="s">
        <v>542</v>
      </c>
    </row>
    <row r="8" spans="1:14" ht="12.75">
      <c r="A8" s="4" t="s">
        <v>118</v>
      </c>
      <c r="B8" s="109"/>
      <c r="C8" s="110"/>
      <c r="D8" s="110"/>
      <c r="E8" s="110"/>
      <c r="F8" s="110"/>
      <c r="G8" s="110"/>
      <c r="H8" s="110"/>
      <c r="I8" s="110"/>
      <c r="J8" s="110"/>
      <c r="K8" s="110"/>
      <c r="L8" s="110"/>
      <c r="M8" s="110"/>
      <c r="N8" s="110"/>
    </row>
    <row r="9" spans="1:14" ht="12.75">
      <c r="A9" s="934" t="s">
        <v>697</v>
      </c>
      <c r="B9" s="933" t="s">
        <v>695</v>
      </c>
      <c r="C9" s="1099"/>
      <c r="D9" s="1100"/>
      <c r="E9" s="1100"/>
      <c r="F9" s="1100"/>
      <c r="G9" s="1100"/>
      <c r="H9" s="933" t="s">
        <v>696</v>
      </c>
      <c r="I9" s="1100"/>
      <c r="J9" s="1100"/>
      <c r="K9" s="1100"/>
      <c r="L9" s="1100"/>
      <c r="M9" s="1100"/>
      <c r="N9" s="1100"/>
    </row>
    <row r="10" spans="1:14" ht="12.75">
      <c r="A10" s="4" t="s">
        <v>608</v>
      </c>
      <c r="B10" s="1095"/>
      <c r="C10" s="1083"/>
      <c r="D10" s="1083"/>
      <c r="E10" s="1083"/>
      <c r="F10" s="1083"/>
      <c r="G10" s="1083"/>
      <c r="H10" s="1083"/>
      <c r="I10" s="1083"/>
      <c r="J10" s="1083"/>
      <c r="K10" s="1083"/>
      <c r="L10" s="1083"/>
      <c r="M10" s="1083"/>
      <c r="N10" s="1084"/>
    </row>
    <row r="11" spans="1:14" s="3" customFormat="1" ht="24" customHeight="1">
      <c r="A11" s="10"/>
      <c r="B11" s="1089" t="s">
        <v>119</v>
      </c>
      <c r="C11" s="1090"/>
      <c r="D11" s="1091"/>
      <c r="E11" s="1089" t="s">
        <v>120</v>
      </c>
      <c r="F11" s="1090"/>
      <c r="G11" s="1091"/>
      <c r="H11" s="1092" t="s">
        <v>318</v>
      </c>
      <c r="I11" s="1093"/>
      <c r="J11" s="1094"/>
      <c r="K11" s="1096" t="s">
        <v>105</v>
      </c>
      <c r="L11" s="1097"/>
      <c r="M11" s="1097"/>
      <c r="N11" s="1098"/>
    </row>
    <row r="12" spans="1:14" s="3" customFormat="1" ht="24" customHeight="1">
      <c r="A12" s="8"/>
      <c r="B12" s="9" t="s">
        <v>421</v>
      </c>
      <c r="C12" s="9" t="s">
        <v>422</v>
      </c>
      <c r="D12" s="9" t="s">
        <v>114</v>
      </c>
      <c r="E12" s="9" t="s">
        <v>421</v>
      </c>
      <c r="F12" s="9" t="s">
        <v>422</v>
      </c>
      <c r="G12" s="9" t="s">
        <v>114</v>
      </c>
      <c r="H12" s="9" t="s">
        <v>421</v>
      </c>
      <c r="I12" s="9" t="s">
        <v>422</v>
      </c>
      <c r="J12" s="9" t="s">
        <v>114</v>
      </c>
      <c r="K12" s="9" t="s">
        <v>421</v>
      </c>
      <c r="L12" s="9" t="s">
        <v>422</v>
      </c>
      <c r="M12" s="9" t="s">
        <v>114</v>
      </c>
      <c r="N12" s="9" t="s">
        <v>105</v>
      </c>
    </row>
    <row r="13" spans="1:16" ht="12.75">
      <c r="A13" s="5" t="s">
        <v>746</v>
      </c>
      <c r="B13" s="574"/>
      <c r="C13" s="574"/>
      <c r="D13" s="574"/>
      <c r="E13" s="574"/>
      <c r="F13" s="574"/>
      <c r="G13" s="574"/>
      <c r="H13" s="574"/>
      <c r="I13" s="574"/>
      <c r="J13" s="574"/>
      <c r="K13" s="575">
        <f aca="true" t="shared" si="0" ref="K13:K23">+B13+E13+H13</f>
        <v>0</v>
      </c>
      <c r="L13" s="575">
        <f aca="true" t="shared" si="1" ref="L13:M22">+C13+F13+I13</f>
        <v>0</v>
      </c>
      <c r="M13" s="575">
        <f t="shared" si="1"/>
        <v>0</v>
      </c>
      <c r="N13" s="575">
        <f>SUM(K13:M13)</f>
        <v>0</v>
      </c>
      <c r="O13" s="73"/>
      <c r="P13" s="17"/>
    </row>
    <row r="14" spans="1:16" ht="12.75">
      <c r="A14" s="4" t="s">
        <v>122</v>
      </c>
      <c r="B14" s="574"/>
      <c r="C14" s="574"/>
      <c r="D14" s="574"/>
      <c r="E14" s="574"/>
      <c r="F14" s="574"/>
      <c r="G14" s="574"/>
      <c r="H14" s="574"/>
      <c r="I14" s="574"/>
      <c r="J14" s="574"/>
      <c r="K14" s="575">
        <f t="shared" si="0"/>
        <v>0</v>
      </c>
      <c r="L14" s="575">
        <f t="shared" si="1"/>
        <v>0</v>
      </c>
      <c r="M14" s="575">
        <f t="shared" si="1"/>
        <v>0</v>
      </c>
      <c r="N14" s="575">
        <f aca="true" t="shared" si="2" ref="N14:N23">SUM(K14:M14)</f>
        <v>0</v>
      </c>
      <c r="O14" s="73"/>
      <c r="P14" s="17"/>
    </row>
    <row r="15" spans="1:16" ht="12.75">
      <c r="A15" s="4" t="s">
        <v>121</v>
      </c>
      <c r="B15" s="574"/>
      <c r="C15" s="574"/>
      <c r="D15" s="574"/>
      <c r="E15" s="574"/>
      <c r="F15" s="574"/>
      <c r="G15" s="574"/>
      <c r="H15" s="574"/>
      <c r="I15" s="574"/>
      <c r="J15" s="574"/>
      <c r="K15" s="575">
        <f t="shared" si="0"/>
        <v>0</v>
      </c>
      <c r="L15" s="575">
        <f t="shared" si="1"/>
        <v>0</v>
      </c>
      <c r="M15" s="575">
        <f t="shared" si="1"/>
        <v>0</v>
      </c>
      <c r="N15" s="575">
        <f t="shared" si="2"/>
        <v>0</v>
      </c>
      <c r="O15" s="73"/>
      <c r="P15" s="17"/>
    </row>
    <row r="16" spans="1:16" ht="12.75">
      <c r="A16" s="809" t="s">
        <v>747</v>
      </c>
      <c r="B16" s="574"/>
      <c r="C16" s="577"/>
      <c r="D16" s="577"/>
      <c r="E16" s="577"/>
      <c r="F16" s="577"/>
      <c r="G16" s="577"/>
      <c r="H16" s="577"/>
      <c r="I16" s="577"/>
      <c r="J16" s="577"/>
      <c r="K16" s="575">
        <f t="shared" si="0"/>
        <v>0</v>
      </c>
      <c r="L16" s="575">
        <f t="shared" si="1"/>
        <v>0</v>
      </c>
      <c r="M16" s="575">
        <f t="shared" si="1"/>
        <v>0</v>
      </c>
      <c r="N16" s="575">
        <f t="shared" si="2"/>
        <v>0</v>
      </c>
      <c r="O16" s="73"/>
      <c r="P16" s="17"/>
    </row>
    <row r="17" spans="1:16" ht="12.75">
      <c r="A17" s="809" t="s">
        <v>748</v>
      </c>
      <c r="B17" s="574"/>
      <c r="C17" s="577"/>
      <c r="D17" s="577"/>
      <c r="E17" s="577"/>
      <c r="F17" s="577"/>
      <c r="G17" s="577"/>
      <c r="H17" s="577"/>
      <c r="I17" s="577"/>
      <c r="J17" s="577"/>
      <c r="K17" s="575">
        <f aca="true" t="shared" si="3" ref="K17:M18">+B17+E17+H17</f>
        <v>0</v>
      </c>
      <c r="L17" s="575">
        <f t="shared" si="3"/>
        <v>0</v>
      </c>
      <c r="M17" s="575">
        <f t="shared" si="3"/>
        <v>0</v>
      </c>
      <c r="N17" s="575">
        <f>SUM(K17:M17)</f>
        <v>0</v>
      </c>
      <c r="O17" s="73"/>
      <c r="P17" s="17"/>
    </row>
    <row r="18" spans="1:16" ht="12.75">
      <c r="A18" s="809" t="s">
        <v>749</v>
      </c>
      <c r="B18" s="574"/>
      <c r="C18" s="577"/>
      <c r="D18" s="577"/>
      <c r="E18" s="577"/>
      <c r="F18" s="577"/>
      <c r="G18" s="577"/>
      <c r="H18" s="577"/>
      <c r="I18" s="577"/>
      <c r="J18" s="577"/>
      <c r="K18" s="575">
        <f t="shared" si="3"/>
        <v>0</v>
      </c>
      <c r="L18" s="575">
        <f t="shared" si="3"/>
        <v>0</v>
      </c>
      <c r="M18" s="575">
        <f t="shared" si="3"/>
        <v>0</v>
      </c>
      <c r="N18" s="575">
        <f>SUM(K18:M18)</f>
        <v>0</v>
      </c>
      <c r="O18" s="73"/>
      <c r="P18" s="17"/>
    </row>
    <row r="19" spans="1:16" ht="12.75">
      <c r="A19" s="4" t="s">
        <v>115</v>
      </c>
      <c r="B19" s="574"/>
      <c r="C19" s="574"/>
      <c r="D19" s="574"/>
      <c r="E19" s="574"/>
      <c r="F19" s="574"/>
      <c r="G19" s="574"/>
      <c r="H19" s="574"/>
      <c r="I19" s="574"/>
      <c r="J19" s="574"/>
      <c r="K19" s="575">
        <f t="shared" si="0"/>
        <v>0</v>
      </c>
      <c r="L19" s="575">
        <f t="shared" si="1"/>
        <v>0</v>
      </c>
      <c r="M19" s="575">
        <f t="shared" si="1"/>
        <v>0</v>
      </c>
      <c r="N19" s="575">
        <f t="shared" si="2"/>
        <v>0</v>
      </c>
      <c r="O19" s="73"/>
      <c r="P19" s="17"/>
    </row>
    <row r="20" spans="1:16" ht="12.75">
      <c r="A20" s="4" t="s">
        <v>116</v>
      </c>
      <c r="B20" s="574"/>
      <c r="C20" s="574"/>
      <c r="D20" s="574"/>
      <c r="E20" s="574"/>
      <c r="F20" s="574"/>
      <c r="G20" s="574"/>
      <c r="H20" s="574"/>
      <c r="I20" s="574"/>
      <c r="J20" s="574"/>
      <c r="K20" s="575">
        <f t="shared" si="0"/>
        <v>0</v>
      </c>
      <c r="L20" s="575">
        <f t="shared" si="1"/>
        <v>0</v>
      </c>
      <c r="M20" s="575">
        <f t="shared" si="1"/>
        <v>0</v>
      </c>
      <c r="N20" s="575">
        <f t="shared" si="2"/>
        <v>0</v>
      </c>
      <c r="O20" s="73"/>
      <c r="P20" s="17"/>
    </row>
    <row r="21" spans="1:16" ht="12.75">
      <c r="A21" s="4" t="s">
        <v>114</v>
      </c>
      <c r="B21" s="574"/>
      <c r="C21" s="574"/>
      <c r="D21" s="574"/>
      <c r="E21" s="574"/>
      <c r="F21" s="574"/>
      <c r="G21" s="574"/>
      <c r="H21" s="574"/>
      <c r="I21" s="574"/>
      <c r="J21" s="574"/>
      <c r="K21" s="575">
        <f t="shared" si="0"/>
        <v>0</v>
      </c>
      <c r="L21" s="575">
        <f t="shared" si="1"/>
        <v>0</v>
      </c>
      <c r="M21" s="575">
        <f t="shared" si="1"/>
        <v>0</v>
      </c>
      <c r="N21" s="575">
        <f t="shared" si="2"/>
        <v>0</v>
      </c>
      <c r="O21" s="73"/>
      <c r="P21" s="17"/>
    </row>
    <row r="22" spans="1:16" ht="12.75">
      <c r="A22" s="7" t="s">
        <v>105</v>
      </c>
      <c r="B22" s="105">
        <f aca="true" t="shared" si="4" ref="B22:J22">SUM(B13:B21)</f>
        <v>0</v>
      </c>
      <c r="C22" s="105">
        <f t="shared" si="4"/>
        <v>0</v>
      </c>
      <c r="D22" s="105">
        <f t="shared" si="4"/>
        <v>0</v>
      </c>
      <c r="E22" s="105">
        <f t="shared" si="4"/>
        <v>0</v>
      </c>
      <c r="F22" s="105">
        <f t="shared" si="4"/>
        <v>0</v>
      </c>
      <c r="G22" s="105">
        <f t="shared" si="4"/>
        <v>0</v>
      </c>
      <c r="H22" s="105">
        <f t="shared" si="4"/>
        <v>0</v>
      </c>
      <c r="I22" s="105">
        <f t="shared" si="4"/>
        <v>0</v>
      </c>
      <c r="J22" s="105">
        <f t="shared" si="4"/>
        <v>0</v>
      </c>
      <c r="K22" s="575">
        <f t="shared" si="0"/>
        <v>0</v>
      </c>
      <c r="L22" s="575">
        <f t="shared" si="1"/>
        <v>0</v>
      </c>
      <c r="M22" s="575">
        <f t="shared" si="1"/>
        <v>0</v>
      </c>
      <c r="N22" s="575">
        <f t="shared" si="2"/>
        <v>0</v>
      </c>
      <c r="O22" s="73"/>
      <c r="P22" s="17"/>
    </row>
    <row r="23" spans="1:16" ht="12.75">
      <c r="A23" s="811" t="s">
        <v>652</v>
      </c>
      <c r="B23" s="811"/>
      <c r="C23" s="803"/>
      <c r="D23" s="803"/>
      <c r="E23" s="810"/>
      <c r="F23" s="803"/>
      <c r="G23" s="803"/>
      <c r="H23" s="810"/>
      <c r="I23" s="803"/>
      <c r="J23" s="803"/>
      <c r="K23" s="812">
        <f t="shared" si="0"/>
        <v>0</v>
      </c>
      <c r="L23" s="804"/>
      <c r="M23" s="804"/>
      <c r="N23" s="812">
        <f t="shared" si="2"/>
        <v>0</v>
      </c>
      <c r="O23" s="73"/>
      <c r="P23" s="17"/>
    </row>
    <row r="24" spans="1:14" s="2" customFormat="1" ht="25.5" customHeight="1">
      <c r="A24" s="98" t="s">
        <v>363</v>
      </c>
      <c r="B24" s="1086"/>
      <c r="C24" s="1086"/>
      <c r="D24" s="1086"/>
      <c r="E24" s="1086"/>
      <c r="F24" s="1086"/>
      <c r="G24" s="1086"/>
      <c r="H24" s="1086"/>
      <c r="I24" s="1086"/>
      <c r="J24" s="1086"/>
      <c r="K24" s="1086"/>
      <c r="L24" s="1086"/>
      <c r="M24" s="1086"/>
      <c r="N24" s="1087"/>
    </row>
    <row r="25" spans="1:14" s="2" customFormat="1" ht="24">
      <c r="A25" s="98" t="s">
        <v>364</v>
      </c>
      <c r="B25" s="1086"/>
      <c r="C25" s="1086"/>
      <c r="D25" s="1086"/>
      <c r="E25" s="1086"/>
      <c r="F25" s="1086"/>
      <c r="G25" s="1086"/>
      <c r="H25" s="1086"/>
      <c r="I25" s="1086"/>
      <c r="J25" s="1086"/>
      <c r="K25" s="1086"/>
      <c r="L25" s="1086"/>
      <c r="M25" s="1086"/>
      <c r="N25" s="1087"/>
    </row>
    <row r="26" spans="1:14" ht="24">
      <c r="A26" s="98" t="s">
        <v>365</v>
      </c>
      <c r="B26" s="1086"/>
      <c r="C26" s="1086"/>
      <c r="D26" s="1086"/>
      <c r="E26" s="1086"/>
      <c r="F26" s="1086"/>
      <c r="G26" s="1086"/>
      <c r="H26" s="1086"/>
      <c r="I26" s="1086"/>
      <c r="J26" s="1086"/>
      <c r="K26" s="1086"/>
      <c r="L26" s="1086"/>
      <c r="M26" s="1086"/>
      <c r="N26" s="1087"/>
    </row>
    <row r="27" spans="1:14" ht="24">
      <c r="A27" s="98" t="s">
        <v>366</v>
      </c>
      <c r="B27" s="1086"/>
      <c r="C27" s="1086"/>
      <c r="D27" s="1086"/>
      <c r="E27" s="1086"/>
      <c r="F27" s="1086"/>
      <c r="G27" s="1086"/>
      <c r="H27" s="1086"/>
      <c r="I27" s="1086"/>
      <c r="J27" s="1086"/>
      <c r="K27" s="1086"/>
      <c r="L27" s="1086"/>
      <c r="M27" s="1086"/>
      <c r="N27" s="1087"/>
    </row>
    <row r="28" ht="12.75">
      <c r="A28" s="18"/>
    </row>
    <row r="29" ht="12.75">
      <c r="A29" s="18"/>
    </row>
    <row r="30" ht="12.75">
      <c r="A30" s="18"/>
    </row>
    <row r="31" ht="12.75">
      <c r="A31" s="18"/>
    </row>
    <row r="32" ht="12.75">
      <c r="A32" s="18"/>
    </row>
    <row r="33" ht="12.75">
      <c r="A33" s="18"/>
    </row>
    <row r="34" ht="12.75">
      <c r="A34" s="18"/>
    </row>
    <row r="35" ht="12.75">
      <c r="A35" s="18"/>
    </row>
    <row r="36" ht="12.75">
      <c r="A36" s="18"/>
    </row>
    <row r="37" ht="12.75">
      <c r="A37" s="18"/>
    </row>
    <row r="38" ht="12.75">
      <c r="A38" s="18"/>
    </row>
    <row r="39" ht="12.75">
      <c r="A39" s="18"/>
    </row>
    <row r="40" ht="12.75">
      <c r="A40" s="18"/>
    </row>
    <row r="41" ht="12.75">
      <c r="A41" s="18"/>
    </row>
    <row r="42" ht="12.75">
      <c r="A42" s="18"/>
    </row>
    <row r="43" ht="12.75">
      <c r="A43" s="18"/>
    </row>
    <row r="44" ht="12.75">
      <c r="A44" s="18"/>
    </row>
    <row r="45" ht="12.75">
      <c r="A45" s="18"/>
    </row>
    <row r="46" ht="12.75">
      <c r="A46" s="18"/>
    </row>
    <row r="47" ht="12.75">
      <c r="A47" s="18"/>
    </row>
    <row r="48" ht="12.75">
      <c r="A48" s="18"/>
    </row>
    <row r="49" ht="12.75">
      <c r="A49" s="18"/>
    </row>
    <row r="50" ht="12.75">
      <c r="A50" s="18"/>
    </row>
    <row r="51" ht="12.75">
      <c r="A51" s="18"/>
    </row>
    <row r="52" ht="12.75">
      <c r="A52" s="18"/>
    </row>
    <row r="53" ht="12.75">
      <c r="A53" s="18"/>
    </row>
    <row r="54" ht="12.75">
      <c r="A54" s="19"/>
    </row>
    <row r="55" ht="12.75">
      <c r="A55" s="19"/>
    </row>
    <row r="56" ht="12.75">
      <c r="A56" s="19"/>
    </row>
    <row r="57" ht="12.75">
      <c r="A57" s="19"/>
    </row>
    <row r="58" ht="12.75">
      <c r="A58" s="19"/>
    </row>
    <row r="59" ht="12.75">
      <c r="A59" s="19"/>
    </row>
    <row r="60" ht="12.75">
      <c r="A60" s="19"/>
    </row>
    <row r="61" ht="12.75">
      <c r="A61" s="19"/>
    </row>
    <row r="62" ht="12.75">
      <c r="A62" s="19"/>
    </row>
    <row r="63" ht="12.75">
      <c r="A63" s="19"/>
    </row>
    <row r="64" ht="12.75">
      <c r="A64" s="19"/>
    </row>
    <row r="65" ht="12.75">
      <c r="A65" s="19"/>
    </row>
    <row r="66" ht="12.75">
      <c r="A66" s="19"/>
    </row>
    <row r="67" ht="12.75">
      <c r="A67" s="19"/>
    </row>
    <row r="68" ht="12.75">
      <c r="A68" s="19"/>
    </row>
    <row r="69" ht="12.75">
      <c r="A69" s="19"/>
    </row>
    <row r="70" ht="12.75">
      <c r="A70" s="19"/>
    </row>
    <row r="71" ht="12.75">
      <c r="A71" s="19"/>
    </row>
    <row r="72" ht="12.75">
      <c r="A72" s="19"/>
    </row>
    <row r="73" ht="12.75">
      <c r="A73" s="19"/>
    </row>
    <row r="74" ht="12.75">
      <c r="A74" s="19"/>
    </row>
    <row r="75" ht="12.75">
      <c r="A75" s="19"/>
    </row>
    <row r="76" ht="12.75">
      <c r="A76" s="19"/>
    </row>
  </sheetData>
  <sheetProtection/>
  <protectedRanges>
    <protectedRange sqref="B24:N27" name="Range4"/>
    <protectedRange sqref="B13:J21" name="Range3"/>
    <protectedRange sqref="B10" name="Range2"/>
    <protectedRange sqref="B9" name="Range1"/>
  </protectedRanges>
  <mergeCells count="12">
    <mergeCell ref="C9:G9"/>
    <mergeCell ref="I9:N9"/>
    <mergeCell ref="B25:N25"/>
    <mergeCell ref="B26:N26"/>
    <mergeCell ref="B27:N27"/>
    <mergeCell ref="B24:N24"/>
    <mergeCell ref="A3:J3"/>
    <mergeCell ref="B11:D11"/>
    <mergeCell ref="H11:J11"/>
    <mergeCell ref="E11:G11"/>
    <mergeCell ref="B10:N10"/>
    <mergeCell ref="K11:N11"/>
  </mergeCells>
  <conditionalFormatting sqref="B22:B23">
    <cfRule type="cellIs" priority="136" dxfId="0" operator="greaterThan" stopIfTrue="1">
      <formula>"Totalf"</formula>
    </cfRule>
  </conditionalFormatting>
  <conditionalFormatting sqref="K13">
    <cfRule type="cellIs" priority="43" dxfId="43" operator="notEqual" stopIfTrue="1">
      <formula>totalf_2_1</formula>
    </cfRule>
  </conditionalFormatting>
  <conditionalFormatting sqref="L13">
    <cfRule type="cellIs" priority="42" dxfId="43" operator="notEqual" stopIfTrue="1">
      <formula>totalm_2_1</formula>
    </cfRule>
  </conditionalFormatting>
  <conditionalFormatting sqref="M13">
    <cfRule type="cellIs" priority="41" dxfId="43" operator="notEqual" stopIfTrue="1">
      <formula>totalna_2_1</formula>
    </cfRule>
  </conditionalFormatting>
  <conditionalFormatting sqref="N13">
    <cfRule type="cellIs" priority="40" dxfId="43" operator="notEqual" stopIfTrue="1">
      <formula>total_2_1</formula>
    </cfRule>
  </conditionalFormatting>
  <conditionalFormatting sqref="K14">
    <cfRule type="cellIs" priority="39" dxfId="43" operator="notEqual" stopIfTrue="1">
      <formula>totalf_2_2</formula>
    </cfRule>
  </conditionalFormatting>
  <conditionalFormatting sqref="L14">
    <cfRule type="cellIs" priority="38" dxfId="43" operator="notEqual" stopIfTrue="1">
      <formula>totalm_2_2</formula>
    </cfRule>
  </conditionalFormatting>
  <conditionalFormatting sqref="M14">
    <cfRule type="cellIs" priority="37" dxfId="43" operator="notEqual" stopIfTrue="1">
      <formula>totalna_2_2</formula>
    </cfRule>
  </conditionalFormatting>
  <conditionalFormatting sqref="N14">
    <cfRule type="cellIs" priority="36" dxfId="43" operator="notEqual" stopIfTrue="1">
      <formula>total_2_2</formula>
    </cfRule>
  </conditionalFormatting>
  <conditionalFormatting sqref="K15">
    <cfRule type="cellIs" priority="35" dxfId="43" operator="notEqual" stopIfTrue="1">
      <formula>totalf_2_3</formula>
    </cfRule>
  </conditionalFormatting>
  <conditionalFormatting sqref="L15">
    <cfRule type="cellIs" priority="34" dxfId="43" operator="notEqual" stopIfTrue="1">
      <formula>totalm_2_3</formula>
    </cfRule>
  </conditionalFormatting>
  <conditionalFormatting sqref="M15">
    <cfRule type="cellIs" priority="33" dxfId="43" operator="notEqual" stopIfTrue="1">
      <formula>totalna_2_3</formula>
    </cfRule>
  </conditionalFormatting>
  <conditionalFormatting sqref="N15">
    <cfRule type="cellIs" priority="32" dxfId="43" operator="notEqual" stopIfTrue="1">
      <formula>total_2_3</formula>
    </cfRule>
  </conditionalFormatting>
  <conditionalFormatting sqref="K16">
    <cfRule type="cellIs" priority="31" dxfId="43" operator="notEqual" stopIfTrue="1">
      <formula>totalf_2_8</formula>
    </cfRule>
  </conditionalFormatting>
  <conditionalFormatting sqref="L16">
    <cfRule type="cellIs" priority="30" dxfId="43" operator="notEqual" stopIfTrue="1">
      <formula>totalm_2_8</formula>
    </cfRule>
  </conditionalFormatting>
  <conditionalFormatting sqref="M16">
    <cfRule type="cellIs" priority="29" dxfId="43" operator="notEqual" stopIfTrue="1">
      <formula>totalna_2_8</formula>
    </cfRule>
  </conditionalFormatting>
  <conditionalFormatting sqref="N16">
    <cfRule type="cellIs" priority="28" dxfId="43" operator="notEqual" stopIfTrue="1">
      <formula>total_2_8</formula>
    </cfRule>
  </conditionalFormatting>
  <conditionalFormatting sqref="K17">
    <cfRule type="cellIs" priority="27" dxfId="43" operator="notEqual" stopIfTrue="1">
      <formula>totalf_2_9</formula>
    </cfRule>
  </conditionalFormatting>
  <conditionalFormatting sqref="L17">
    <cfRule type="cellIs" priority="26" dxfId="43" operator="notEqual" stopIfTrue="1">
      <formula>totalm_2_9</formula>
    </cfRule>
  </conditionalFormatting>
  <conditionalFormatting sqref="M17">
    <cfRule type="cellIs" priority="25" dxfId="43" operator="notEqual" stopIfTrue="1">
      <formula>totalna_2_9</formula>
    </cfRule>
  </conditionalFormatting>
  <conditionalFormatting sqref="N17">
    <cfRule type="cellIs" priority="24" dxfId="43" operator="notEqual" stopIfTrue="1">
      <formula>total_2_9</formula>
    </cfRule>
  </conditionalFormatting>
  <conditionalFormatting sqref="K18">
    <cfRule type="cellIs" priority="23" dxfId="43" operator="notEqual" stopIfTrue="1">
      <formula>totalf_2_4</formula>
    </cfRule>
  </conditionalFormatting>
  <conditionalFormatting sqref="L18">
    <cfRule type="cellIs" priority="22" dxfId="43" operator="notEqual" stopIfTrue="1">
      <formula>totalm_2_4</formula>
    </cfRule>
  </conditionalFormatting>
  <conditionalFormatting sqref="M18">
    <cfRule type="cellIs" priority="21" dxfId="43" operator="notEqual" stopIfTrue="1">
      <formula>totalna_2_4</formula>
    </cfRule>
  </conditionalFormatting>
  <conditionalFormatting sqref="N18">
    <cfRule type="cellIs" priority="20" dxfId="43" operator="notEqual" stopIfTrue="1">
      <formula>total_2_4</formula>
    </cfRule>
  </conditionalFormatting>
  <conditionalFormatting sqref="K19">
    <cfRule type="cellIs" priority="19" dxfId="43" operator="notEqual" stopIfTrue="1">
      <formula>totalf_2_5</formula>
    </cfRule>
  </conditionalFormatting>
  <conditionalFormatting sqref="L19">
    <cfRule type="cellIs" priority="18" dxfId="43" operator="notEqual" stopIfTrue="1">
      <formula>totalm_2_5</formula>
    </cfRule>
  </conditionalFormatting>
  <conditionalFormatting sqref="M19">
    <cfRule type="cellIs" priority="17" dxfId="43" operator="notEqual" stopIfTrue="1">
      <formula>totalna_2_5</formula>
    </cfRule>
  </conditionalFormatting>
  <conditionalFormatting sqref="N19">
    <cfRule type="cellIs" priority="16" dxfId="43" operator="notEqual" stopIfTrue="1">
      <formula>total_2_5</formula>
    </cfRule>
  </conditionalFormatting>
  <conditionalFormatting sqref="K20">
    <cfRule type="cellIs" priority="15" dxfId="43" operator="notEqual" stopIfTrue="1">
      <formula>totalf_2_6</formula>
    </cfRule>
  </conditionalFormatting>
  <conditionalFormatting sqref="L20">
    <cfRule type="cellIs" priority="14" dxfId="43" operator="notEqual" stopIfTrue="1">
      <formula>totalm_2_6</formula>
    </cfRule>
  </conditionalFormatting>
  <conditionalFormatting sqref="M20">
    <cfRule type="cellIs" priority="13" dxfId="43" operator="notEqual" stopIfTrue="1">
      <formula>totalna_2_6</formula>
    </cfRule>
  </conditionalFormatting>
  <conditionalFormatting sqref="N20">
    <cfRule type="cellIs" priority="12" dxfId="43" operator="notEqual" stopIfTrue="1">
      <formula>total_2_6</formula>
    </cfRule>
  </conditionalFormatting>
  <conditionalFormatting sqref="K21">
    <cfRule type="cellIs" priority="11" dxfId="43" operator="notEqual" stopIfTrue="1">
      <formula>totalf_2_7</formula>
    </cfRule>
  </conditionalFormatting>
  <conditionalFormatting sqref="L21">
    <cfRule type="cellIs" priority="10" dxfId="43" operator="notEqual" stopIfTrue="1">
      <formula>totalm_2_7</formula>
    </cfRule>
  </conditionalFormatting>
  <conditionalFormatting sqref="M21">
    <cfRule type="cellIs" priority="9" dxfId="43" operator="notEqual" stopIfTrue="1">
      <formula>totalna_2_7</formula>
    </cfRule>
  </conditionalFormatting>
  <conditionalFormatting sqref="N21">
    <cfRule type="cellIs" priority="8" dxfId="43" operator="notEqual" stopIfTrue="1">
      <formula>total_2_7</formula>
    </cfRule>
  </conditionalFormatting>
  <conditionalFormatting sqref="K22">
    <cfRule type="cellIs" priority="6" dxfId="43" operator="notEqual" stopIfTrue="1">
      <formula>totalf_2_t</formula>
    </cfRule>
  </conditionalFormatting>
  <conditionalFormatting sqref="L22">
    <cfRule type="cellIs" priority="5" dxfId="43" operator="notEqual" stopIfTrue="1">
      <formula>totalm_2t</formula>
    </cfRule>
  </conditionalFormatting>
  <conditionalFormatting sqref="M22">
    <cfRule type="cellIs" priority="4" dxfId="43" operator="notEqual" stopIfTrue="1">
      <formula>totalna_2t</formula>
    </cfRule>
  </conditionalFormatting>
  <conditionalFormatting sqref="N22">
    <cfRule type="cellIs" priority="3" dxfId="43" operator="notEqual" stopIfTrue="1">
      <formula>totalt_2t</formula>
    </cfRule>
  </conditionalFormatting>
  <conditionalFormatting sqref="K23">
    <cfRule type="cellIs" priority="2" dxfId="43" operator="notEqual" stopIfTrue="1">
      <formula>totalFP_2_t</formula>
    </cfRule>
  </conditionalFormatting>
  <conditionalFormatting sqref="N23">
    <cfRule type="cellIs" priority="1" dxfId="43" operator="notEqual" stopIfTrue="1">
      <formula>total_2_t</formula>
    </cfRule>
  </conditionalFormatting>
  <dataValidations count="12">
    <dataValidation type="custom" allowBlank="1" showInputMessage="1" showErrorMessage="1" errorTitle="CAUTION" error="Do not enter, this is an automatically calculated total!" sqref="B22:J22">
      <formula1>"None"</formula1>
    </dataValidation>
    <dataValidation type="textLength" operator="equal" showErrorMessage="1" promptTitle="Enter a 2 character state name." prompt="Please enter a two character state abbreviation only." errorTitle="Invalid state name entered." error="Please enter the two character state abbreviation only." sqref="B10:N10">
      <formula1>2</formula1>
    </dataValidation>
    <dataValidation type="custom" allowBlank="1" showInputMessage="1" showErrorMessage="1" promptTitle="CAUTION" prompt="IF RED, number doesn't match Total in Table 2A" errorTitle="CAUTION" error="Do not enter, this is an automatically calculated total!" sqref="N13:N23 K14:K23">
      <formula1>"None"</formula1>
    </dataValidation>
    <dataValidation type="custom" allowBlank="1" showInputMessage="1" showErrorMessage="1" promptTitle="CAUTION" prompt="IF RED, number doesn't match with Total in Table 2A" errorTitle="CAUTION" error="Do not enter, this is an automatically calculated total!" sqref="K13 L13:L22 M13:M22">
      <formula1>"None"</formula1>
    </dataValidation>
    <dataValidation type="whole" allowBlank="1" showErrorMessage="1" promptTitle="Caution" prompt="Do Not  Enter Data for Hispanic if already added in Table 2A" errorTitle="Caution!" error="This is a numeric field. Please enter whole numbers only!" sqref="B13:J21">
      <formula1>0</formula1>
      <formula2>1000000</formula2>
    </dataValidation>
    <dataValidation type="textLength" operator="lessThanOrEqual" allowBlank="1" showInputMessage="1" showErrorMessage="1" error="The note you are trying to enter is too long for this field (greater than 255 characters). Please use the General Comments sheet for this note!" sqref="B24:N27">
      <formula1>255</formula1>
    </dataValidation>
    <dataValidation type="custom" allowBlank="1" showErrorMessage="1" promptTitle="CAUTION" prompt="Do not enter, this is an automatically calculated total of all Females from all age categories." errorTitle="CAUTION" error="Do not enter data in this cell!" sqref="J23">
      <formula1>"None"</formula1>
    </dataValidation>
    <dataValidation type="custom" allowBlank="1" showErrorMessage="1" promptTitle="CAUTION" prompt="IF RED, number doesn't match with Total in Table 2A" errorTitle="CAUTION" error="Do not enter data in this cell!" sqref="M23">
      <formula1>"None"</formula1>
    </dataValidation>
    <dataValidation allowBlank="1" promptTitle="CAUTION" prompt="Do not enter, this is an automatically calculated total of all Females from all age categories." errorTitle="CAUTION" error="Do not enter, this is an automatically calculated total!" sqref="E23 H23"/>
    <dataValidation type="custom" allowBlank="1" showErrorMessage="1" promptTitle="CAUTION" prompt="Do not enter, this is an automatically calculated total of all Females from all age categories." errorTitle="CAUTION" error="Do not enter data in this cell!" sqref="C23 D23 F23 G23 I23">
      <formula1>"None"</formula1>
    </dataValidation>
    <dataValidation type="custom" allowBlank="1" showErrorMessage="1" promptTitle="CAUTION" prompt="IF RED, number doesn't match with Total in Table 2A" errorTitle="CAUTION" error="Do not enter data in this cell!" sqref="L23">
      <formula1>"None"</formula1>
    </dataValidation>
    <dataValidation showErrorMessage="1" promptTitle="Enter a 4 digit year." prompt="Please enter a four digit year between 2006 and 2008 only." errorTitle="Invalid year entered." error="Please enter a four digit year between 2014 and 2016 only." sqref="B9 H9"/>
  </dataValidations>
  <printOptions/>
  <pageMargins left="0.75" right="0.48" top="1" bottom="1" header="0.5" footer="0.5"/>
  <pageSetup fitToHeight="1" fitToWidth="1" horizontalDpi="600" verticalDpi="600" orientation="landscape" scale="96" r:id="rId1"/>
  <headerFooter alignWithMargins="0">
    <oddFooter>&amp;LFY 2017 Uniform Reporting System (URS) Table 2B&amp;RPage &amp;P</oddFooter>
  </headerFooter>
  <rowBreaks count="1" manualBreakCount="1">
    <brk id="32" max="255" man="1"/>
  </rowBreaks>
  <colBreaks count="2" manualBreakCount="2">
    <brk id="13" max="23" man="1"/>
    <brk id="22" max="65535" man="1"/>
  </colBreaks>
</worksheet>
</file>

<file path=xl/worksheets/sheet6.xml><?xml version="1.0" encoding="utf-8"?>
<worksheet xmlns="http://schemas.openxmlformats.org/spreadsheetml/2006/main" xmlns:r="http://schemas.openxmlformats.org/officeDocument/2006/relationships">
  <sheetPr codeName="Sheet6"/>
  <dimension ref="A1:V27"/>
  <sheetViews>
    <sheetView zoomScalePageLayoutView="0" workbookViewId="0" topLeftCell="A1">
      <pane xSplit="2" topLeftCell="C1" activePane="topRight" state="frozen"/>
      <selection pane="topLeft" activeCell="A3" sqref="A3:C3"/>
      <selection pane="topRight" activeCell="A1" sqref="A1"/>
    </sheetView>
  </sheetViews>
  <sheetFormatPr defaultColWidth="9.140625" defaultRowHeight="12.75"/>
  <cols>
    <col min="1" max="1" width="12.7109375" style="0" customWidth="1"/>
    <col min="2" max="2" width="7.7109375" style="0" customWidth="1"/>
    <col min="3" max="17" width="8.7109375" style="0" customWidth="1"/>
    <col min="18" max="18" width="9.8515625" style="0" customWidth="1"/>
    <col min="19" max="19" width="10.00390625" style="0" customWidth="1"/>
    <col min="20" max="20" width="10.421875" style="0" customWidth="1"/>
    <col min="21" max="21" width="10.28125" style="0" customWidth="1"/>
    <col min="22" max="22" width="16.7109375" style="0" customWidth="1"/>
    <col min="23" max="32" width="8.7109375" style="0" customWidth="1"/>
  </cols>
  <sheetData>
    <row r="1" spans="1:2" ht="12.75">
      <c r="A1" s="1" t="s">
        <v>701</v>
      </c>
      <c r="B1" s="1"/>
    </row>
    <row r="2" spans="1:2" ht="7.5" customHeight="1">
      <c r="A2" s="797"/>
      <c r="B2" s="1"/>
    </row>
    <row r="3" spans="1:21" ht="26.25" customHeight="1">
      <c r="A3" s="1119" t="s">
        <v>82</v>
      </c>
      <c r="B3" s="1119"/>
      <c r="C3" s="1119"/>
      <c r="D3" s="1119"/>
      <c r="E3" s="1119"/>
      <c r="F3" s="1119"/>
      <c r="G3" s="1119"/>
      <c r="H3" s="1119"/>
      <c r="I3" s="1119"/>
      <c r="J3" s="1119"/>
      <c r="K3" s="1119"/>
      <c r="L3" s="1119"/>
      <c r="M3" s="1119"/>
      <c r="N3" s="1119"/>
      <c r="O3" s="1119"/>
      <c r="P3" s="1119"/>
      <c r="Q3" s="1119"/>
      <c r="R3" s="1119"/>
      <c r="S3" s="1119"/>
      <c r="T3" s="1119"/>
      <c r="U3" s="1119"/>
    </row>
    <row r="4" ht="5.25" customHeight="1"/>
    <row r="5" ht="18" customHeight="1">
      <c r="A5" s="153" t="s">
        <v>436</v>
      </c>
    </row>
    <row r="6" ht="8.25" customHeight="1"/>
    <row r="7" spans="1:21" ht="12.75">
      <c r="A7" s="1120" t="s">
        <v>387</v>
      </c>
      <c r="B7" s="1121"/>
      <c r="C7" s="114"/>
      <c r="D7" s="115"/>
      <c r="E7" s="115"/>
      <c r="F7" s="115"/>
      <c r="G7" s="115"/>
      <c r="H7" s="115"/>
      <c r="I7" s="115"/>
      <c r="J7" s="115"/>
      <c r="K7" s="115"/>
      <c r="L7" s="115"/>
      <c r="M7" s="115"/>
      <c r="N7" s="115"/>
      <c r="O7" s="29"/>
      <c r="P7" s="29"/>
      <c r="Q7" s="29"/>
      <c r="R7" s="29"/>
      <c r="S7" s="29"/>
      <c r="T7" s="29"/>
      <c r="U7" s="29"/>
    </row>
    <row r="8" spans="1:21" ht="12.75">
      <c r="A8" s="1112" t="s">
        <v>697</v>
      </c>
      <c r="B8" s="1113"/>
      <c r="C8" s="947" t="s">
        <v>695</v>
      </c>
      <c r="D8" s="1099"/>
      <c r="E8" s="1099"/>
      <c r="F8" s="1099"/>
      <c r="G8" s="1099"/>
      <c r="H8" s="1099"/>
      <c r="I8" s="933" t="s">
        <v>696</v>
      </c>
      <c r="J8" s="1099"/>
      <c r="K8" s="1099"/>
      <c r="L8" s="1099"/>
      <c r="M8" s="1099"/>
      <c r="N8" s="1099"/>
      <c r="O8" s="941"/>
      <c r="P8" s="102"/>
      <c r="Q8" s="102"/>
      <c r="R8" s="102"/>
      <c r="S8" s="102"/>
      <c r="T8" s="102"/>
      <c r="U8" s="102"/>
    </row>
    <row r="9" spans="1:21" ht="12.75">
      <c r="A9" s="1112" t="s">
        <v>608</v>
      </c>
      <c r="B9" s="1113"/>
      <c r="C9" s="1118"/>
      <c r="D9" s="1118"/>
      <c r="E9" s="1118"/>
      <c r="F9" s="1118"/>
      <c r="G9" s="1118"/>
      <c r="H9" s="1118"/>
      <c r="I9" s="1118"/>
      <c r="J9" s="1118"/>
      <c r="K9" s="1118"/>
      <c r="L9" s="1118"/>
      <c r="M9" s="1118"/>
      <c r="N9" s="1118"/>
      <c r="O9" s="942"/>
      <c r="P9" s="110"/>
      <c r="Q9" s="110"/>
      <c r="R9" s="110"/>
      <c r="S9" s="110"/>
      <c r="T9" s="110"/>
      <c r="U9" s="110"/>
    </row>
    <row r="10" spans="1:21" s="3" customFormat="1" ht="13.5" customHeight="1">
      <c r="A10" s="1104" t="s">
        <v>428</v>
      </c>
      <c r="B10" s="1105"/>
      <c r="C10" s="1089" t="s">
        <v>123</v>
      </c>
      <c r="D10" s="1090"/>
      <c r="E10" s="1091"/>
      <c r="F10" s="1092" t="s">
        <v>124</v>
      </c>
      <c r="G10" s="1093"/>
      <c r="H10" s="1094"/>
      <c r="I10" s="1089" t="s">
        <v>126</v>
      </c>
      <c r="J10" s="1090"/>
      <c r="K10" s="1091"/>
      <c r="L10" s="1089" t="s">
        <v>125</v>
      </c>
      <c r="M10" s="1090"/>
      <c r="N10" s="1091"/>
      <c r="O10" s="1089" t="s">
        <v>319</v>
      </c>
      <c r="P10" s="1090"/>
      <c r="Q10" s="1091"/>
      <c r="R10" s="1089" t="s">
        <v>105</v>
      </c>
      <c r="S10" s="1090"/>
      <c r="T10" s="1090"/>
      <c r="U10" s="1091"/>
    </row>
    <row r="11" spans="1:21" s="3" customFormat="1" ht="23.25" customHeight="1">
      <c r="A11" s="1106"/>
      <c r="B11" s="1107"/>
      <c r="C11" s="9" t="s">
        <v>421</v>
      </c>
      <c r="D11" s="9" t="s">
        <v>422</v>
      </c>
      <c r="E11" s="9" t="s">
        <v>114</v>
      </c>
      <c r="F11" s="9" t="s">
        <v>421</v>
      </c>
      <c r="G11" s="9" t="s">
        <v>422</v>
      </c>
      <c r="H11" s="9" t="s">
        <v>114</v>
      </c>
      <c r="I11" s="9" t="s">
        <v>421</v>
      </c>
      <c r="J11" s="9" t="s">
        <v>422</v>
      </c>
      <c r="K11" s="9" t="s">
        <v>114</v>
      </c>
      <c r="L11" s="9" t="s">
        <v>421</v>
      </c>
      <c r="M11" s="9" t="s">
        <v>422</v>
      </c>
      <c r="N11" s="9" t="s">
        <v>114</v>
      </c>
      <c r="O11" s="9" t="s">
        <v>421</v>
      </c>
      <c r="P11" s="9" t="s">
        <v>422</v>
      </c>
      <c r="Q11" s="9" t="s">
        <v>114</v>
      </c>
      <c r="R11" s="9" t="s">
        <v>421</v>
      </c>
      <c r="S11" s="9" t="s">
        <v>422</v>
      </c>
      <c r="T11" s="9" t="s">
        <v>114</v>
      </c>
      <c r="U11" s="9" t="s">
        <v>105</v>
      </c>
    </row>
    <row r="12" spans="1:22" s="3" customFormat="1" ht="24" customHeight="1">
      <c r="A12" s="1108" t="s">
        <v>386</v>
      </c>
      <c r="B12" s="1109"/>
      <c r="C12" s="576"/>
      <c r="D12" s="577"/>
      <c r="E12" s="577"/>
      <c r="F12" s="577"/>
      <c r="G12" s="577"/>
      <c r="H12" s="577"/>
      <c r="I12" s="577"/>
      <c r="J12" s="577"/>
      <c r="K12" s="577"/>
      <c r="L12" s="577"/>
      <c r="M12" s="577"/>
      <c r="N12" s="577"/>
      <c r="O12" s="577"/>
      <c r="P12" s="577"/>
      <c r="Q12" s="577"/>
      <c r="R12" s="105">
        <f aca="true" t="shared" si="0" ref="R12:T15">+C12+F12+I12+L12+O12</f>
        <v>0</v>
      </c>
      <c r="S12" s="105">
        <f t="shared" si="0"/>
        <v>0</v>
      </c>
      <c r="T12" s="105">
        <f t="shared" si="0"/>
        <v>0</v>
      </c>
      <c r="U12" s="105">
        <f>SUM(R12:T12)</f>
        <v>0</v>
      </c>
      <c r="V12" s="156">
        <f>IF(U12&lt;=Table2A!$E$22,"","Caution - Greater than  the Total in Table 2A")</f>
      </c>
    </row>
    <row r="13" spans="1:22" ht="24" customHeight="1">
      <c r="A13" s="1110" t="s">
        <v>127</v>
      </c>
      <c r="B13" s="1111"/>
      <c r="C13" s="576"/>
      <c r="D13" s="577"/>
      <c r="E13" s="577"/>
      <c r="F13" s="577"/>
      <c r="G13" s="577"/>
      <c r="H13" s="577"/>
      <c r="I13" s="577"/>
      <c r="J13" s="577"/>
      <c r="K13" s="577"/>
      <c r="L13" s="577"/>
      <c r="M13" s="577"/>
      <c r="N13" s="577"/>
      <c r="O13" s="577"/>
      <c r="P13" s="577"/>
      <c r="Q13" s="577"/>
      <c r="R13" s="105">
        <f t="shared" si="0"/>
        <v>0</v>
      </c>
      <c r="S13" s="105">
        <f t="shared" si="0"/>
        <v>0</v>
      </c>
      <c r="T13" s="105">
        <f t="shared" si="0"/>
        <v>0</v>
      </c>
      <c r="U13" s="105">
        <f>SUM(R13:T13)</f>
        <v>0</v>
      </c>
      <c r="V13" s="156">
        <f>IF(U13&lt;=Table2A!$E$22,"","Caution - Greater than the Total in Table 2A")</f>
      </c>
    </row>
    <row r="14" spans="1:22" ht="24" customHeight="1">
      <c r="A14" s="1110" t="s">
        <v>553</v>
      </c>
      <c r="B14" s="1111"/>
      <c r="C14" s="576"/>
      <c r="D14" s="577"/>
      <c r="E14" s="577"/>
      <c r="F14" s="577"/>
      <c r="G14" s="577"/>
      <c r="H14" s="577"/>
      <c r="I14" s="577"/>
      <c r="J14" s="577"/>
      <c r="K14" s="577"/>
      <c r="L14" s="577"/>
      <c r="M14" s="577"/>
      <c r="N14" s="577"/>
      <c r="O14" s="577"/>
      <c r="P14" s="577"/>
      <c r="Q14" s="577"/>
      <c r="R14" s="105">
        <f t="shared" si="0"/>
        <v>0</v>
      </c>
      <c r="S14" s="105">
        <f t="shared" si="0"/>
        <v>0</v>
      </c>
      <c r="T14" s="105">
        <f t="shared" si="0"/>
        <v>0</v>
      </c>
      <c r="U14" s="105">
        <f>SUM(R14:T14)</f>
        <v>0</v>
      </c>
      <c r="V14" s="156">
        <f>IF(U14&lt;=Table2A!$E$22,"","Caution - Greater than the Total in Table 2A")</f>
      </c>
    </row>
    <row r="15" spans="1:22" ht="24" customHeight="1">
      <c r="A15" s="1110" t="s">
        <v>99</v>
      </c>
      <c r="B15" s="1111"/>
      <c r="C15" s="576"/>
      <c r="D15" s="577"/>
      <c r="E15" s="577"/>
      <c r="F15" s="577"/>
      <c r="G15" s="577"/>
      <c r="H15" s="577"/>
      <c r="I15" s="577"/>
      <c r="J15" s="577"/>
      <c r="K15" s="577"/>
      <c r="L15" s="577"/>
      <c r="M15" s="577"/>
      <c r="N15" s="577"/>
      <c r="O15" s="577"/>
      <c r="P15" s="577"/>
      <c r="Q15" s="577"/>
      <c r="R15" s="105">
        <f t="shared" si="0"/>
        <v>0</v>
      </c>
      <c r="S15" s="105">
        <f t="shared" si="0"/>
        <v>0</v>
      </c>
      <c r="T15" s="105">
        <f t="shared" si="0"/>
        <v>0</v>
      </c>
      <c r="U15" s="105">
        <f>SUM(R15:T15)</f>
        <v>0</v>
      </c>
      <c r="V15" s="156">
        <f>IF(U15&lt;=Table2A!$E$22,"","Caution - Greater than the Total in Table 2A")</f>
      </c>
    </row>
    <row r="16" spans="1:21" s="2" customFormat="1" ht="24" customHeight="1">
      <c r="A16" s="1101" t="s">
        <v>363</v>
      </c>
      <c r="B16" s="1102"/>
      <c r="C16" s="1114"/>
      <c r="D16" s="1115"/>
      <c r="E16" s="1115"/>
      <c r="F16" s="1115"/>
      <c r="G16" s="1115"/>
      <c r="H16" s="1115"/>
      <c r="I16" s="1115"/>
      <c r="J16" s="1115"/>
      <c r="K16" s="1115"/>
      <c r="L16" s="1115"/>
      <c r="M16" s="1115"/>
      <c r="N16" s="1116"/>
      <c r="O16" s="116"/>
      <c r="P16" s="117"/>
      <c r="Q16" s="117"/>
      <c r="R16" s="117"/>
      <c r="S16" s="117"/>
      <c r="T16" s="117"/>
      <c r="U16" s="117"/>
    </row>
    <row r="17" spans="1:21" ht="24" customHeight="1">
      <c r="A17" s="1101" t="s">
        <v>364</v>
      </c>
      <c r="B17" s="1102"/>
      <c r="C17" s="1114"/>
      <c r="D17" s="1115"/>
      <c r="E17" s="1115"/>
      <c r="F17" s="1115"/>
      <c r="G17" s="1115"/>
      <c r="H17" s="1115"/>
      <c r="I17" s="1115"/>
      <c r="J17" s="1115"/>
      <c r="K17" s="1115"/>
      <c r="L17" s="1115"/>
      <c r="M17" s="1115"/>
      <c r="N17" s="1116"/>
      <c r="O17" s="118"/>
      <c r="P17" s="99"/>
      <c r="Q17" s="99"/>
      <c r="R17" s="99"/>
      <c r="S17" s="99"/>
      <c r="T17" s="99"/>
      <c r="U17" s="99"/>
    </row>
    <row r="18" spans="1:21" ht="24" customHeight="1">
      <c r="A18" s="1101" t="s">
        <v>366</v>
      </c>
      <c r="B18" s="1102"/>
      <c r="C18" s="1114"/>
      <c r="D18" s="1115"/>
      <c r="E18" s="1115"/>
      <c r="F18" s="1115"/>
      <c r="G18" s="1115"/>
      <c r="H18" s="1115"/>
      <c r="I18" s="1115"/>
      <c r="J18" s="1115"/>
      <c r="K18" s="1115"/>
      <c r="L18" s="1115"/>
      <c r="M18" s="1115"/>
      <c r="N18" s="1116"/>
      <c r="O18" s="118"/>
      <c r="P18" s="99"/>
      <c r="Q18" s="99"/>
      <c r="R18" s="99"/>
      <c r="S18" s="99"/>
      <c r="T18" s="99"/>
      <c r="U18" s="99"/>
    </row>
    <row r="19" spans="1:21" ht="24.75" customHeight="1">
      <c r="A19" s="1117" t="s">
        <v>83</v>
      </c>
      <c r="B19" s="1117"/>
      <c r="C19" s="1117"/>
      <c r="D19" s="1117"/>
      <c r="E19" s="1117"/>
      <c r="F19" s="1117"/>
      <c r="G19" s="1117"/>
      <c r="H19" s="1117"/>
      <c r="I19" s="1117"/>
      <c r="J19" s="1117"/>
      <c r="K19" s="1117"/>
      <c r="L19" s="1117"/>
      <c r="M19" s="1117"/>
      <c r="N19" s="1117"/>
      <c r="O19" s="119"/>
      <c r="P19" s="119"/>
      <c r="Q19" s="119"/>
      <c r="R19" s="119"/>
      <c r="S19" s="119"/>
      <c r="T19" s="119"/>
      <c r="U19" s="119"/>
    </row>
    <row r="20" ht="6" customHeight="1">
      <c r="A20" s="2"/>
    </row>
    <row r="21" spans="1:2" ht="15.75">
      <c r="A21" s="106" t="s">
        <v>399</v>
      </c>
      <c r="B21" s="106"/>
    </row>
    <row r="22" spans="1:21" ht="12.75" customHeight="1">
      <c r="A22" s="107">
        <v>1</v>
      </c>
      <c r="B22" s="1103" t="s">
        <v>400</v>
      </c>
      <c r="C22" s="1103"/>
      <c r="D22" s="1103"/>
      <c r="E22" s="1103"/>
      <c r="F22" s="1103"/>
      <c r="G22" s="1103"/>
      <c r="H22" s="1103"/>
      <c r="I22" s="1103"/>
      <c r="J22" s="1103"/>
      <c r="K22" s="1103"/>
      <c r="L22" s="1103"/>
      <c r="M22" s="1103"/>
      <c r="N22" s="1103"/>
      <c r="O22" s="104"/>
      <c r="P22" s="104"/>
      <c r="Q22" s="104"/>
      <c r="R22" s="104"/>
      <c r="S22" s="104"/>
      <c r="T22" s="104"/>
      <c r="U22" s="104"/>
    </row>
    <row r="23" spans="1:21" ht="12.75" customHeight="1">
      <c r="A23" s="107">
        <v>2</v>
      </c>
      <c r="B23" s="1103" t="s">
        <v>401</v>
      </c>
      <c r="C23" s="1103"/>
      <c r="D23" s="1103"/>
      <c r="E23" s="1103"/>
      <c r="F23" s="1103"/>
      <c r="G23" s="1103"/>
      <c r="H23" s="1103"/>
      <c r="I23" s="1103"/>
      <c r="J23" s="1103"/>
      <c r="K23" s="1103"/>
      <c r="L23" s="1103"/>
      <c r="M23" s="1103"/>
      <c r="N23" s="1103"/>
      <c r="O23" s="104"/>
      <c r="P23" s="104"/>
      <c r="Q23" s="104"/>
      <c r="R23" s="104"/>
      <c r="S23" s="104"/>
      <c r="T23" s="104"/>
      <c r="U23" s="104"/>
    </row>
    <row r="24" spans="1:21" ht="12.75" customHeight="1">
      <c r="A24" s="107">
        <v>3</v>
      </c>
      <c r="B24" s="1103" t="s">
        <v>337</v>
      </c>
      <c r="C24" s="1103"/>
      <c r="D24" s="1103"/>
      <c r="E24" s="1103"/>
      <c r="F24" s="1103"/>
      <c r="G24" s="1103"/>
      <c r="H24" s="1103"/>
      <c r="I24" s="1103"/>
      <c r="J24" s="1103"/>
      <c r="K24" s="1103"/>
      <c r="L24" s="1103"/>
      <c r="M24" s="1103"/>
      <c r="N24" s="1103"/>
      <c r="O24" s="104"/>
      <c r="P24" s="104"/>
      <c r="Q24" s="104"/>
      <c r="R24" s="104"/>
      <c r="S24" s="104"/>
      <c r="T24" s="104"/>
      <c r="U24" s="104"/>
    </row>
    <row r="25" spans="1:21" ht="35.25" customHeight="1">
      <c r="A25" s="108">
        <v>4</v>
      </c>
      <c r="B25" s="1103" t="s">
        <v>403</v>
      </c>
      <c r="C25" s="1103"/>
      <c r="D25" s="1103"/>
      <c r="E25" s="1103"/>
      <c r="F25" s="1103"/>
      <c r="G25" s="1103"/>
      <c r="H25" s="1103"/>
      <c r="I25" s="1103"/>
      <c r="J25" s="1103"/>
      <c r="K25" s="1103"/>
      <c r="L25" s="1103"/>
      <c r="M25" s="1103"/>
      <c r="N25" s="1103"/>
      <c r="O25" s="104"/>
      <c r="P25" s="104"/>
      <c r="Q25" s="104"/>
      <c r="R25" s="104"/>
      <c r="S25" s="104"/>
      <c r="T25" s="104"/>
      <c r="U25" s="104"/>
    </row>
    <row r="26" spans="1:21" ht="11.25" customHeight="1">
      <c r="A26" s="107">
        <v>5</v>
      </c>
      <c r="B26" s="1103" t="s">
        <v>418</v>
      </c>
      <c r="C26" s="1103"/>
      <c r="D26" s="1103"/>
      <c r="E26" s="1103"/>
      <c r="F26" s="1103"/>
      <c r="G26" s="1103"/>
      <c r="H26" s="1103"/>
      <c r="I26" s="1103"/>
      <c r="J26" s="1103"/>
      <c r="K26" s="1103"/>
      <c r="L26" s="1103"/>
      <c r="M26" s="1103"/>
      <c r="N26" s="1103"/>
      <c r="O26" s="104"/>
      <c r="P26" s="104"/>
      <c r="Q26" s="104"/>
      <c r="R26" s="104"/>
      <c r="S26" s="104"/>
      <c r="T26" s="104"/>
      <c r="U26" s="104"/>
    </row>
    <row r="27" spans="1:21" ht="68.25" customHeight="1">
      <c r="A27" s="107">
        <v>6</v>
      </c>
      <c r="B27" s="1103" t="s">
        <v>671</v>
      </c>
      <c r="C27" s="1103"/>
      <c r="D27" s="1103"/>
      <c r="E27" s="1103"/>
      <c r="F27" s="1103"/>
      <c r="G27" s="1103"/>
      <c r="H27" s="1103"/>
      <c r="I27" s="1103"/>
      <c r="J27" s="1103"/>
      <c r="K27" s="1103"/>
      <c r="L27" s="1103"/>
      <c r="M27" s="1103"/>
      <c r="N27" s="1103"/>
      <c r="O27" s="104"/>
      <c r="P27" s="104"/>
      <c r="Q27" s="104"/>
      <c r="R27" s="104"/>
      <c r="S27" s="104"/>
      <c r="T27" s="104"/>
      <c r="U27" s="104"/>
    </row>
  </sheetData>
  <sheetProtection/>
  <protectedRanges>
    <protectedRange sqref="C16:N18" name="Range3"/>
    <protectedRange sqref="C6:N7" name="Range2"/>
    <protectedRange sqref="C10:Q11" name="Range1"/>
    <protectedRange sqref="F14:N14 F15:Q15 C14:E15" name="Range3_1"/>
    <protectedRange sqref="C12:Q13" name="Range1_1"/>
    <protectedRange sqref="C8" name="Range1_3"/>
  </protectedRanges>
  <mergeCells count="31">
    <mergeCell ref="A3:U3"/>
    <mergeCell ref="C10:E10"/>
    <mergeCell ref="F10:H10"/>
    <mergeCell ref="L10:N10"/>
    <mergeCell ref="A7:B7"/>
    <mergeCell ref="A9:B9"/>
    <mergeCell ref="A8:B8"/>
    <mergeCell ref="B27:N27"/>
    <mergeCell ref="C18:N18"/>
    <mergeCell ref="C17:N17"/>
    <mergeCell ref="C16:N16"/>
    <mergeCell ref="A19:N19"/>
    <mergeCell ref="J8:N8"/>
    <mergeCell ref="D8:H8"/>
    <mergeCell ref="C9:N9"/>
    <mergeCell ref="R10:U10"/>
    <mergeCell ref="O10:Q10"/>
    <mergeCell ref="A10:B11"/>
    <mergeCell ref="B24:N24"/>
    <mergeCell ref="A16:B16"/>
    <mergeCell ref="B23:N23"/>
    <mergeCell ref="A12:B12"/>
    <mergeCell ref="A14:B14"/>
    <mergeCell ref="A15:B15"/>
    <mergeCell ref="A13:B13"/>
    <mergeCell ref="A17:B17"/>
    <mergeCell ref="I10:K10"/>
    <mergeCell ref="A18:B18"/>
    <mergeCell ref="B25:N25"/>
    <mergeCell ref="B22:N22"/>
    <mergeCell ref="B26:N26"/>
  </mergeCells>
  <dataValidations count="7">
    <dataValidation type="textLength" operator="equal" showErrorMessage="1" promptTitle="Enter a 2 character state name." prompt="Please enter a two character state abbreviation only." errorTitle="Invalid state name entered." error="Please enter the two character state abbreviation only." sqref="O9 C9:N9">
      <formula1>2</formula1>
    </dataValidation>
    <dataValidation type="custom" allowBlank="1" showErrorMessage="1" promptTitle="CAUTION" prompt="IF RED, number is greater than or equal to the total in Table 2A." errorTitle="CAUTION" error="Do not enter, this is an automatically calculated total!" sqref="R13">
      <formula1>"none"</formula1>
    </dataValidation>
    <dataValidation type="custom" allowBlank="1" showErrorMessage="1" promptTitle="CAUTION" prompt="If RED, number is greater than or equal to the Total in Table 2A" errorTitle="CAUTION" error="Do not enter, this is an automatically calculated total!" sqref="U12:U15">
      <formula1>"None"</formula1>
    </dataValidation>
    <dataValidation type="custom" allowBlank="1" showErrorMessage="1" promptTitle="CAUTION" prompt="IF RED, number is greater than or equal to the total in Table 2A." errorTitle="CAUTION" error="Do not enter, this is an automatically calculated total!" sqref="R12 S12:T13 R14:T15">
      <formula1>"none"</formula1>
    </dataValidation>
    <dataValidation type="textLength" operator="lessThanOrEqual" allowBlank="1" showInputMessage="1" showErrorMessage="1" error="The note you are trying to enter is too long for this field (greater than 255 characters). Please use the General Comments sheet for this note!" sqref="C16:N18">
      <formula1>255</formula1>
    </dataValidation>
    <dataValidation showErrorMessage="1" promptTitle="Enter a 4 digit year." prompt="Please enter a four digit year between 2004 and 2007 only." errorTitle="Invalid year entered." error="Please enter a four digit year between 2014 and 2016 only." sqref="C8 I8"/>
    <dataValidation allowBlank="1" showInputMessage="1" showErrorMessage="1" errorTitle="Invalid year entered" error="Please enter a four digit year between 2015 and 2017 only" sqref="O8"/>
  </dataValidations>
  <printOptions/>
  <pageMargins left="0.51" right="0.37" top="0.66" bottom="0.72" header="0.5" footer="0.5"/>
  <pageSetup horizontalDpi="600" verticalDpi="600" orientation="landscape" r:id="rId1"/>
  <headerFooter alignWithMargins="0">
    <oddFooter>&amp;LFY 2017 Uniform Reporting System (URS) Table 3&amp;RPage &amp;P</oddFooter>
  </headerFooter>
  <colBreaks count="1" manualBreakCount="1">
    <brk id="26" max="65535" man="1"/>
  </colBreaks>
</worksheet>
</file>

<file path=xl/worksheets/sheet7.xml><?xml version="1.0" encoding="utf-8"?>
<worksheet xmlns="http://schemas.openxmlformats.org/spreadsheetml/2006/main" xmlns:r="http://schemas.openxmlformats.org/officeDocument/2006/relationships">
  <sheetPr codeName="Sheet7">
    <pageSetUpPr fitToPage="1"/>
  </sheetPr>
  <dimension ref="A1:Z32"/>
  <sheetViews>
    <sheetView zoomScalePageLayoutView="0" workbookViewId="0" topLeftCell="A1">
      <selection activeCell="A1" sqref="A1"/>
    </sheetView>
  </sheetViews>
  <sheetFormatPr defaultColWidth="9.140625" defaultRowHeight="12.75"/>
  <cols>
    <col min="1" max="1" width="22.140625" style="0" customWidth="1"/>
    <col min="2" max="2" width="7.00390625" style="0" customWidth="1"/>
    <col min="3" max="3" width="6.28125" style="0" customWidth="1"/>
    <col min="4" max="4" width="8.28125" style="0" customWidth="1"/>
    <col min="5" max="5" width="7.57421875" style="0" customWidth="1"/>
    <col min="6" max="6" width="6.7109375" style="0" customWidth="1"/>
    <col min="7" max="7" width="8.140625" style="0" customWidth="1"/>
    <col min="8" max="8" width="9.140625" style="0" customWidth="1"/>
    <col min="9" max="9" width="6.7109375" style="0" customWidth="1"/>
    <col min="10" max="10" width="8.28125" style="0" customWidth="1"/>
    <col min="11" max="12" width="6.7109375" style="0" customWidth="1"/>
    <col min="13" max="13" width="8.00390625" style="0" customWidth="1"/>
    <col min="14" max="14" width="7.28125" style="0" customWidth="1"/>
    <col min="15" max="15" width="6.7109375" style="0" customWidth="1"/>
    <col min="16" max="16" width="8.421875" style="0" customWidth="1"/>
    <col min="17" max="17" width="7.7109375" style="0" customWidth="1"/>
    <col min="22" max="23" width="12.7109375" style="0" customWidth="1"/>
  </cols>
  <sheetData>
    <row r="1" ht="12.75">
      <c r="A1" s="1" t="s">
        <v>702</v>
      </c>
    </row>
    <row r="2" ht="12.75">
      <c r="A2" s="797"/>
    </row>
    <row r="3" spans="1:17" ht="66.75" customHeight="1">
      <c r="A3" s="1119" t="s">
        <v>84</v>
      </c>
      <c r="B3" s="1119"/>
      <c r="C3" s="1119"/>
      <c r="D3" s="1119"/>
      <c r="E3" s="1119"/>
      <c r="F3" s="1119"/>
      <c r="G3" s="1119"/>
      <c r="H3" s="1119"/>
      <c r="I3" s="1119"/>
      <c r="J3" s="1119"/>
      <c r="K3" s="1119"/>
      <c r="L3" s="1119"/>
      <c r="M3" s="1119"/>
      <c r="N3" s="1119"/>
      <c r="O3" s="1119"/>
      <c r="P3" s="1119"/>
      <c r="Q3" s="1119"/>
    </row>
    <row r="4" ht="8.25" customHeight="1"/>
    <row r="5" ht="18" customHeight="1">
      <c r="A5" s="153" t="s">
        <v>436</v>
      </c>
    </row>
    <row r="6" ht="8.25" customHeight="1"/>
    <row r="7" spans="1:17" ht="12.75">
      <c r="A7" s="11" t="s">
        <v>357</v>
      </c>
      <c r="B7" s="112"/>
      <c r="C7" s="113"/>
      <c r="D7" s="113"/>
      <c r="E7" s="113"/>
      <c r="F7" s="113"/>
      <c r="G7" s="113"/>
      <c r="H7" s="113"/>
      <c r="I7" s="113"/>
      <c r="J7" s="113"/>
      <c r="K7" s="113"/>
      <c r="L7" s="113"/>
      <c r="M7" s="113"/>
      <c r="N7" s="113"/>
      <c r="O7" s="113"/>
      <c r="P7" s="113"/>
      <c r="Q7" s="113"/>
    </row>
    <row r="8" spans="1:17" ht="12.75">
      <c r="A8" s="4" t="s">
        <v>697</v>
      </c>
      <c r="B8" s="947" t="s">
        <v>695</v>
      </c>
      <c r="C8" s="1099"/>
      <c r="D8" s="1099"/>
      <c r="E8" s="1099"/>
      <c r="F8" s="1099"/>
      <c r="G8" s="1099"/>
      <c r="H8" s="933" t="s">
        <v>696</v>
      </c>
      <c r="I8" s="1131"/>
      <c r="J8" s="1132"/>
      <c r="K8" s="1132"/>
      <c r="L8" s="1132"/>
      <c r="M8" s="1132"/>
      <c r="N8" s="1132"/>
      <c r="O8" s="1132"/>
      <c r="P8" s="1132"/>
      <c r="Q8" s="1133"/>
    </row>
    <row r="9" spans="1:17" ht="12.75">
      <c r="A9" s="4" t="s">
        <v>608</v>
      </c>
      <c r="B9" s="1125"/>
      <c r="C9" s="1126"/>
      <c r="D9" s="1126"/>
      <c r="E9" s="1126"/>
      <c r="F9" s="1126"/>
      <c r="G9" s="1126"/>
      <c r="H9" s="1126"/>
      <c r="I9" s="1126"/>
      <c r="J9" s="1126"/>
      <c r="K9" s="1126"/>
      <c r="L9" s="1126"/>
      <c r="M9" s="1126"/>
      <c r="N9" s="1126"/>
      <c r="O9" s="1126"/>
      <c r="P9" s="1126"/>
      <c r="Q9" s="1127"/>
    </row>
    <row r="10" spans="1:17" s="3" customFormat="1" ht="23.25" customHeight="1">
      <c r="A10" s="10"/>
      <c r="B10" s="1089" t="s">
        <v>112</v>
      </c>
      <c r="C10" s="1090"/>
      <c r="D10" s="1091"/>
      <c r="E10" s="1089" t="s">
        <v>113</v>
      </c>
      <c r="F10" s="1090"/>
      <c r="G10" s="1091"/>
      <c r="H10" s="1089" t="s">
        <v>131</v>
      </c>
      <c r="I10" s="1090"/>
      <c r="J10" s="1094"/>
      <c r="K10" s="1092" t="s">
        <v>319</v>
      </c>
      <c r="L10" s="1093"/>
      <c r="M10" s="1094"/>
      <c r="N10" s="1092" t="s">
        <v>105</v>
      </c>
      <c r="O10" s="1093"/>
      <c r="P10" s="1093"/>
      <c r="Q10" s="1094"/>
    </row>
    <row r="11" spans="1:17" s="3" customFormat="1" ht="24" customHeight="1">
      <c r="A11" s="13" t="s">
        <v>130</v>
      </c>
      <c r="B11" s="9" t="s">
        <v>421</v>
      </c>
      <c r="C11" s="9" t="s">
        <v>422</v>
      </c>
      <c r="D11" s="9" t="s">
        <v>114</v>
      </c>
      <c r="E11" s="9" t="s">
        <v>421</v>
      </c>
      <c r="F11" s="9" t="s">
        <v>422</v>
      </c>
      <c r="G11" s="9" t="s">
        <v>114</v>
      </c>
      <c r="H11" s="9" t="s">
        <v>421</v>
      </c>
      <c r="I11" s="9" t="s">
        <v>422</v>
      </c>
      <c r="J11" s="9" t="s">
        <v>114</v>
      </c>
      <c r="K11" s="9" t="s">
        <v>421</v>
      </c>
      <c r="L11" s="9" t="s">
        <v>422</v>
      </c>
      <c r="M11" s="9" t="s">
        <v>114</v>
      </c>
      <c r="N11" s="9" t="s">
        <v>421</v>
      </c>
      <c r="O11" s="9" t="s">
        <v>422</v>
      </c>
      <c r="P11" s="9" t="s">
        <v>114</v>
      </c>
      <c r="Q11" s="9" t="s">
        <v>105</v>
      </c>
    </row>
    <row r="12" spans="1:19" ht="53.25" customHeight="1">
      <c r="A12" s="75" t="s">
        <v>354</v>
      </c>
      <c r="B12" s="578"/>
      <c r="C12" s="574"/>
      <c r="D12" s="574"/>
      <c r="E12" s="574"/>
      <c r="F12" s="574"/>
      <c r="G12" s="574"/>
      <c r="H12" s="574"/>
      <c r="I12" s="574"/>
      <c r="J12" s="574"/>
      <c r="K12" s="574"/>
      <c r="L12" s="574"/>
      <c r="M12" s="574"/>
      <c r="N12" s="105">
        <f aca="true" t="shared" si="0" ref="N12:P16">+B12+E12+H12+K12</f>
        <v>0</v>
      </c>
      <c r="O12" s="105">
        <f t="shared" si="0"/>
        <v>0</v>
      </c>
      <c r="P12" s="105">
        <f t="shared" si="0"/>
        <v>0</v>
      </c>
      <c r="Q12" s="105">
        <f>SUM(N12:P12)</f>
        <v>0</v>
      </c>
      <c r="R12" s="156"/>
      <c r="S12" s="156"/>
    </row>
    <row r="13" spans="1:19" ht="30" customHeight="1">
      <c r="A13" s="72" t="s">
        <v>132</v>
      </c>
      <c r="B13" s="574"/>
      <c r="C13" s="574"/>
      <c r="D13" s="574"/>
      <c r="E13" s="574"/>
      <c r="F13" s="574"/>
      <c r="G13" s="574"/>
      <c r="H13" s="574"/>
      <c r="I13" s="574"/>
      <c r="J13" s="574"/>
      <c r="K13" s="574"/>
      <c r="L13" s="574"/>
      <c r="M13" s="574"/>
      <c r="N13" s="105">
        <f t="shared" si="0"/>
        <v>0</v>
      </c>
      <c r="O13" s="105">
        <f t="shared" si="0"/>
        <v>0</v>
      </c>
      <c r="P13" s="105">
        <f t="shared" si="0"/>
        <v>0</v>
      </c>
      <c r="Q13" s="105">
        <f>SUM(N13:P13)</f>
        <v>0</v>
      </c>
      <c r="R13" s="156"/>
      <c r="S13" s="156"/>
    </row>
    <row r="14" spans="1:19" ht="79.5" customHeight="1">
      <c r="A14" s="75" t="s">
        <v>355</v>
      </c>
      <c r="B14" s="574"/>
      <c r="C14" s="574"/>
      <c r="D14" s="574"/>
      <c r="E14" s="574"/>
      <c r="F14" s="574"/>
      <c r="G14" s="574"/>
      <c r="H14" s="574"/>
      <c r="I14" s="574"/>
      <c r="J14" s="574"/>
      <c r="K14" s="574"/>
      <c r="L14" s="574"/>
      <c r="M14" s="574"/>
      <c r="N14" s="105">
        <f t="shared" si="0"/>
        <v>0</v>
      </c>
      <c r="O14" s="105">
        <f t="shared" si="0"/>
        <v>0</v>
      </c>
      <c r="P14" s="105">
        <f t="shared" si="0"/>
        <v>0</v>
      </c>
      <c r="Q14" s="105">
        <f>SUM(N14:P14)</f>
        <v>0</v>
      </c>
      <c r="R14" s="156"/>
      <c r="S14" s="156"/>
    </row>
    <row r="15" spans="1:26" ht="24.75" customHeight="1">
      <c r="A15" s="11" t="s">
        <v>114</v>
      </c>
      <c r="B15" s="574"/>
      <c r="C15" s="574"/>
      <c r="D15" s="574"/>
      <c r="E15" s="574"/>
      <c r="F15" s="574"/>
      <c r="G15" s="574"/>
      <c r="H15" s="574"/>
      <c r="I15" s="574"/>
      <c r="J15" s="574"/>
      <c r="K15" s="574"/>
      <c r="L15" s="574"/>
      <c r="M15" s="574"/>
      <c r="N15" s="105">
        <f t="shared" si="0"/>
        <v>0</v>
      </c>
      <c r="O15" s="105">
        <f t="shared" si="0"/>
        <v>0</v>
      </c>
      <c r="P15" s="105">
        <f t="shared" si="0"/>
        <v>0</v>
      </c>
      <c r="Q15" s="105">
        <f>SUM(N15:P15)</f>
        <v>0</v>
      </c>
      <c r="R15" s="156"/>
      <c r="S15" s="156"/>
      <c r="V15" t="s">
        <v>431</v>
      </c>
      <c r="W15" t="s">
        <v>432</v>
      </c>
      <c r="X15" t="s">
        <v>434</v>
      </c>
      <c r="Y15" t="s">
        <v>435</v>
      </c>
      <c r="Z15" t="s">
        <v>129</v>
      </c>
    </row>
    <row r="16" spans="1:26" ht="18" customHeight="1" thickBot="1">
      <c r="A16" s="76" t="s">
        <v>105</v>
      </c>
      <c r="B16" s="105">
        <f aca="true" t="shared" si="1" ref="B16:M16">SUM(B12:B15)</f>
        <v>0</v>
      </c>
      <c r="C16" s="105">
        <f t="shared" si="1"/>
        <v>0</v>
      </c>
      <c r="D16" s="105">
        <f t="shared" si="1"/>
        <v>0</v>
      </c>
      <c r="E16" s="105">
        <f t="shared" si="1"/>
        <v>0</v>
      </c>
      <c r="F16" s="105">
        <f t="shared" si="1"/>
        <v>0</v>
      </c>
      <c r="G16" s="105">
        <f t="shared" si="1"/>
        <v>0</v>
      </c>
      <c r="H16" s="105">
        <f t="shared" si="1"/>
        <v>0</v>
      </c>
      <c r="I16" s="105">
        <f t="shared" si="1"/>
        <v>0</v>
      </c>
      <c r="J16" s="105">
        <f t="shared" si="1"/>
        <v>0</v>
      </c>
      <c r="K16" s="105">
        <f t="shared" si="1"/>
        <v>0</v>
      </c>
      <c r="L16" s="105">
        <f t="shared" si="1"/>
        <v>0</v>
      </c>
      <c r="M16" s="105">
        <f t="shared" si="1"/>
        <v>0</v>
      </c>
      <c r="N16" s="715">
        <f t="shared" si="0"/>
        <v>0</v>
      </c>
      <c r="O16" s="715">
        <f t="shared" si="0"/>
        <v>0</v>
      </c>
      <c r="P16" s="715">
        <f t="shared" si="0"/>
        <v>0</v>
      </c>
      <c r="Q16" s="715">
        <f>SUM(N16:P16)</f>
        <v>0</v>
      </c>
      <c r="R16" s="156">
        <f>IF(Q16&lt;=SUM(Table3!F12:N12),"","Caution - Greater than the total adults served in community (table 3)")</f>
      </c>
      <c r="S16" s="156"/>
      <c r="V16" s="111" t="b">
        <v>0</v>
      </c>
      <c r="W16" s="111" t="b">
        <v>0</v>
      </c>
      <c r="X16" s="111" t="b">
        <v>0</v>
      </c>
      <c r="Y16" s="111" t="b">
        <v>0</v>
      </c>
      <c r="Z16" s="111" t="b">
        <v>0</v>
      </c>
    </row>
    <row r="17" spans="1:26" s="60" customFormat="1" ht="15" customHeight="1" thickBot="1">
      <c r="A17" s="391" t="s">
        <v>379</v>
      </c>
      <c r="E17" s="137"/>
      <c r="F17" s="137"/>
      <c r="G17" s="137"/>
      <c r="H17" s="137"/>
      <c r="I17" s="137"/>
      <c r="J17" s="137"/>
      <c r="K17" s="137"/>
      <c r="L17" s="137"/>
      <c r="M17" s="59"/>
      <c r="N17" s="1138"/>
      <c r="O17" s="1139"/>
      <c r="P17" s="1139"/>
      <c r="Q17" s="1139"/>
      <c r="R17" s="716"/>
      <c r="V17" s="382"/>
      <c r="W17" s="382"/>
      <c r="X17" s="383"/>
      <c r="Y17" s="382"/>
      <c r="Z17" s="382"/>
    </row>
    <row r="18" spans="1:23" s="60" customFormat="1" ht="16.5" customHeight="1" thickBot="1">
      <c r="A18" s="137" t="s">
        <v>398</v>
      </c>
      <c r="C18" s="137"/>
      <c r="D18" s="137"/>
      <c r="E18" s="137"/>
      <c r="I18" s="392"/>
      <c r="J18" s="1128"/>
      <c r="K18" s="1129"/>
      <c r="L18" s="1129"/>
      <c r="M18" s="1129"/>
      <c r="N18" s="1129"/>
      <c r="O18" s="1129"/>
      <c r="P18" s="1129"/>
      <c r="Q18" s="1130"/>
      <c r="V18" s="381">
        <v>0</v>
      </c>
      <c r="W18" s="381"/>
    </row>
    <row r="19" spans="1:17" ht="24" customHeight="1">
      <c r="A19" s="98" t="s">
        <v>363</v>
      </c>
      <c r="B19" s="1134"/>
      <c r="C19" s="1135"/>
      <c r="D19" s="1135"/>
      <c r="E19" s="1135"/>
      <c r="F19" s="1135"/>
      <c r="G19" s="1135"/>
      <c r="H19" s="1135"/>
      <c r="I19" s="1135"/>
      <c r="J19" s="1136"/>
      <c r="K19" s="1136"/>
      <c r="L19" s="1136"/>
      <c r="M19" s="1136"/>
      <c r="N19" s="1136"/>
      <c r="O19" s="1136"/>
      <c r="P19" s="1136"/>
      <c r="Q19" s="1137"/>
    </row>
    <row r="20" spans="1:17" ht="24" customHeight="1">
      <c r="A20" s="98" t="s">
        <v>364</v>
      </c>
      <c r="B20" s="1122"/>
      <c r="C20" s="1123"/>
      <c r="D20" s="1123"/>
      <c r="E20" s="1123"/>
      <c r="F20" s="1123"/>
      <c r="G20" s="1123"/>
      <c r="H20" s="1123"/>
      <c r="I20" s="1123"/>
      <c r="J20" s="1123"/>
      <c r="K20" s="1123"/>
      <c r="L20" s="1123"/>
      <c r="M20" s="1123"/>
      <c r="N20" s="1123"/>
      <c r="O20" s="1123"/>
      <c r="P20" s="1123"/>
      <c r="Q20" s="1124"/>
    </row>
    <row r="21" spans="1:17" ht="24" customHeight="1">
      <c r="A21" s="98" t="s">
        <v>366</v>
      </c>
      <c r="B21" s="1122"/>
      <c r="C21" s="1123"/>
      <c r="D21" s="1123"/>
      <c r="E21" s="1123"/>
      <c r="F21" s="1123"/>
      <c r="G21" s="1123"/>
      <c r="H21" s="1123"/>
      <c r="I21" s="1123"/>
      <c r="J21" s="1123"/>
      <c r="K21" s="1123"/>
      <c r="L21" s="1123"/>
      <c r="M21" s="1123"/>
      <c r="N21" s="1123"/>
      <c r="O21" s="1123"/>
      <c r="P21" s="1123"/>
      <c r="Q21" s="1124"/>
    </row>
    <row r="29" spans="10:11" ht="12.75">
      <c r="J29" s="2"/>
      <c r="K29" s="60"/>
    </row>
    <row r="32" ht="12.75">
      <c r="L32" s="570"/>
    </row>
  </sheetData>
  <sheetProtection/>
  <protectedRanges>
    <protectedRange sqref="K16:M16" name="Range6"/>
    <protectedRange sqref="B6:Q7" name="Range1"/>
    <protectedRange sqref="B10:M11" name="Range2"/>
    <protectedRange sqref="V14:Z14" name="Range3"/>
    <protectedRange sqref="V16:W16" name="Range4"/>
    <protectedRange sqref="B17:Q19" name="Range5"/>
    <protectedRange sqref="B12:M13" name="Range2_1"/>
    <protectedRange sqref="B8" name="Range1_2"/>
  </protectedRanges>
  <mergeCells count="14">
    <mergeCell ref="A3:Q3"/>
    <mergeCell ref="B19:Q19"/>
    <mergeCell ref="N10:Q10"/>
    <mergeCell ref="E10:G10"/>
    <mergeCell ref="H10:J10"/>
    <mergeCell ref="B10:D10"/>
    <mergeCell ref="N17:Q17"/>
    <mergeCell ref="B20:Q20"/>
    <mergeCell ref="B21:Q21"/>
    <mergeCell ref="K10:M10"/>
    <mergeCell ref="B9:Q9"/>
    <mergeCell ref="J18:Q18"/>
    <mergeCell ref="C8:G8"/>
    <mergeCell ref="I8:Q8"/>
  </mergeCells>
  <dataValidations count="17">
    <dataValidation type="custom" allowBlank="1" showErrorMessage="1" promptTitle="CAUTION" prompt="This is a calculated total of All Females who are age 18-20" errorTitle="CAUTION" error="This is a calculated total of All Females who are age 18-20" sqref="B16">
      <formula1>"None"</formula1>
    </dataValidation>
    <dataValidation type="custom" allowBlank="1" showErrorMessage="1" promptTitle="CAUTION" prompt="This is a calculated total of All Males who are age 18-20." errorTitle="CAUTION" error="This is a calculated total of All Males who are age 18-20" sqref="C16">
      <formula1>"None"</formula1>
    </dataValidation>
    <dataValidation type="custom" allowBlank="1" showErrorMessage="1" promptTitle="CAUTION" prompt="This is a calculated total of All person  whose age is Not Available  and who  are age 18-20." errorTitle="CAUTION" error="This is a calculated total of All person  whose age is Not Available  and who  are age 18-20" sqref="D16">
      <formula1>"None"</formula1>
    </dataValidation>
    <dataValidation type="custom" allowBlank="1" showErrorMessage="1" promptTitle="CAUTION" prompt="This is a calculated total of All person  whose age is Not Available  and who  are age 21-64" errorTitle="CAUTION" error="This is a calculated total of All person  whose age is Not Available  and who  are age 21-64." sqref="G16">
      <formula1>"None"</formula1>
    </dataValidation>
    <dataValidation type="custom" allowBlank="1" showErrorMessage="1" promptTitle="CAUTION" prompt="This is a calculated total of All person  whose age is Not Available  who  are age 65+." errorTitle="CAUTION" error="This is a calculated total of All person  whose age is Not Available  who  are age 65+." sqref="J16">
      <formula1>"None"</formula1>
    </dataValidation>
    <dataValidation type="custom" allowBlank="1" showErrorMessage="1" promptTitle="CAUTION" prompt="This is a calculated total of All person  whose age is Not Available and  who  are Age Not Available." errorTitle="CAUTION" error="This is a calculated total of All person  whose age is Not Available and  who  are Age Not Available." sqref="M16">
      <formula1>"None"</formula1>
    </dataValidation>
    <dataValidation type="custom" allowBlank="1" showErrorMessage="1" promptTitle="CAUTION" prompt="This is a calculated total of All Females who are age 21-64." errorTitle="CAUTION" error="This is a calculated total of All Females who are age 21-64" sqref="E16">
      <formula1>"None"</formula1>
    </dataValidation>
    <dataValidation type="custom" allowBlank="1" showErrorMessage="1" promptTitle="CAUTION" prompt="This is a calculated total of All Females who are age 65+." errorTitle="CAUTION" error="This is a calculated total of All Females who are age 65+." sqref="H16">
      <formula1>"None"</formula1>
    </dataValidation>
    <dataValidation type="custom" allowBlank="1" showErrorMessage="1" promptTitle="CAUTION" prompt="This is a calculated total of All Females who are Age Not Available." errorTitle="CAUTION" error="This is a calculated total of All Females who are Age Not Available." sqref="K16">
      <formula1>"None"</formula1>
    </dataValidation>
    <dataValidation type="custom" allowBlank="1" showErrorMessage="1" promptTitle="CAUTION" prompt="This is a calculated total of All Males who are age 21-64." errorTitle="CAUTION" error="This is a calculated total of All Males who are age 21-64." sqref="F16">
      <formula1>"None"</formula1>
    </dataValidation>
    <dataValidation type="custom" allowBlank="1" showErrorMessage="1" promptTitle="CAUTION" prompt="This is a calculated total of All Males who are age 65+." errorTitle="CAUTION" error="This is a calculated total of All Males who are age 65+." sqref="I16">
      <formula1>"None"</formula1>
    </dataValidation>
    <dataValidation type="custom" allowBlank="1" showErrorMessage="1" promptTitle="CAUTION" prompt="This is a calculated total of All Males who are Age Not Available." errorTitle="CAUTION" error="This is a calculated total of All Males who are Age Not Available." sqref="L16">
      <formula1>"None"</formula1>
    </dataValidation>
    <dataValidation type="textLength" operator="equal" showErrorMessage="1" promptTitle="Enter a 2 character state name." prompt="Please enter a two character state abbreviation only." errorTitle="Invalid state name entered." error="Please enter the two character state abbreviation only." sqref="B9:Q9">
      <formula1>2</formula1>
    </dataValidation>
    <dataValidation type="custom" allowBlank="1" showErrorMessage="1" promptTitle="CAUTION" prompt="If RED, greater than or equal to Total in Table 2A" errorTitle="CAUTION" error="Do not enter, this is an automatically calculated total for Females" sqref="N12:P16">
      <formula1>"None"</formula1>
    </dataValidation>
    <dataValidation type="custom" allowBlank="1" showErrorMessage="1" promptTitle="CAUTION" prompt="If RED, number greater than or equal to the Total in Table 2A" errorTitle="CAUTION" error="Do not enter, this is an automatically calculated total of Sub Totals" sqref="Q12:Q16">
      <formula1>"None"</formula1>
    </dataValidation>
    <dataValidation type="textLength" operator="lessThanOrEqual" allowBlank="1" showInputMessage="1" showErrorMessage="1" error="The note you are trying to enter is too long for this field (greater than 255 characters). Please use the General Comments sheet for this note!" sqref="B19:Q21">
      <formula1>255</formula1>
    </dataValidation>
    <dataValidation showErrorMessage="1" promptTitle="Enter a 4 digit year." prompt="Please enter a four digit year between 2004 and 2007 only." errorTitle="Invalid year entered." error="Please enter a four digit year between 2014 and 2016 only." sqref="H8"/>
  </dataValidations>
  <printOptions/>
  <pageMargins left="0.75" right="0.48" top="0.65" bottom="0.7" header="0.5" footer="0.5"/>
  <pageSetup fitToHeight="1" fitToWidth="1" horizontalDpi="600" verticalDpi="600" orientation="landscape" scale="77" r:id="rId2"/>
  <headerFooter alignWithMargins="0">
    <oddFooter>&amp;LFY 2017 Uniform Reporting System (URS) Table 4&amp;RPage &amp;P</oddFooter>
  </headerFooter>
  <legacyDrawing r:id="rId1"/>
</worksheet>
</file>

<file path=xl/worksheets/sheet8.xml><?xml version="1.0" encoding="utf-8"?>
<worksheet xmlns="http://schemas.openxmlformats.org/spreadsheetml/2006/main" xmlns:r="http://schemas.openxmlformats.org/officeDocument/2006/relationships">
  <sheetPr codeName="Sheet8">
    <pageSetUpPr fitToPage="1"/>
  </sheetPr>
  <dimension ref="A1:W20"/>
  <sheetViews>
    <sheetView zoomScalePageLayoutView="0" workbookViewId="0" topLeftCell="A1">
      <selection activeCell="A1" sqref="A1"/>
    </sheetView>
  </sheetViews>
  <sheetFormatPr defaultColWidth="9.140625" defaultRowHeight="12.75"/>
  <cols>
    <col min="1" max="1" width="31.7109375" style="0" customWidth="1"/>
    <col min="2" max="2" width="21.57421875" style="0" customWidth="1"/>
    <col min="3" max="3" width="24.8515625" style="0" customWidth="1"/>
    <col min="4" max="4" width="28.00390625" style="0" customWidth="1"/>
    <col min="5" max="5" width="21.7109375" style="0" customWidth="1"/>
    <col min="6" max="6" width="23.140625" style="0" customWidth="1"/>
    <col min="7" max="7" width="23.140625" style="60" customWidth="1"/>
    <col min="8" max="9" width="6.7109375" style="0" customWidth="1"/>
    <col min="10" max="10" width="8.421875" style="0" customWidth="1"/>
    <col min="11" max="11" width="6.7109375" style="0" customWidth="1"/>
    <col min="16" max="17" width="12.7109375" style="0" customWidth="1"/>
  </cols>
  <sheetData>
    <row r="1" ht="12.75">
      <c r="A1" s="1" t="s">
        <v>703</v>
      </c>
    </row>
    <row r="2" ht="12.75">
      <c r="A2" s="797"/>
    </row>
    <row r="3" spans="1:11" ht="27" customHeight="1">
      <c r="A3" s="1119" t="s">
        <v>405</v>
      </c>
      <c r="B3" s="1119"/>
      <c r="C3" s="1119"/>
      <c r="D3" s="1119"/>
      <c r="E3" s="1119"/>
      <c r="F3" s="1119"/>
      <c r="G3" s="367"/>
      <c r="H3" s="367"/>
      <c r="I3" s="367"/>
      <c r="J3" s="367"/>
      <c r="K3" s="367"/>
    </row>
    <row r="4" spans="1:6" ht="12.75" customHeight="1">
      <c r="A4" s="393"/>
      <c r="B4" s="393"/>
      <c r="C4" s="393"/>
      <c r="D4" s="393"/>
      <c r="E4" s="393"/>
      <c r="F4" s="393"/>
    </row>
    <row r="5" ht="18" customHeight="1">
      <c r="A5" s="153" t="s">
        <v>436</v>
      </c>
    </row>
    <row r="6" spans="7:12" ht="8.25" customHeight="1">
      <c r="G6" s="59"/>
      <c r="H6" s="2"/>
      <c r="I6" s="2"/>
      <c r="J6" s="2"/>
      <c r="K6" s="2"/>
      <c r="L6" s="2"/>
    </row>
    <row r="7" spans="1:23" ht="12.75">
      <c r="A7" s="11" t="s">
        <v>96</v>
      </c>
      <c r="B7" s="379"/>
      <c r="C7" s="377"/>
      <c r="D7" s="377"/>
      <c r="E7" s="377"/>
      <c r="F7" s="377"/>
      <c r="G7" s="384"/>
      <c r="H7" s="384"/>
      <c r="I7" s="384"/>
      <c r="J7" s="384"/>
      <c r="K7" s="384"/>
      <c r="L7" s="59"/>
      <c r="M7" s="60"/>
      <c r="N7" s="60"/>
      <c r="O7" s="60"/>
      <c r="P7" s="60"/>
      <c r="Q7" s="60"/>
      <c r="R7" s="60"/>
      <c r="S7" s="60"/>
      <c r="T7" s="60"/>
      <c r="U7" s="60"/>
      <c r="V7" s="60"/>
      <c r="W7" s="60"/>
    </row>
    <row r="8" spans="1:23" ht="12.75">
      <c r="A8" s="4" t="s">
        <v>697</v>
      </c>
      <c r="B8" s="950" t="s">
        <v>695</v>
      </c>
      <c r="C8" s="1044"/>
      <c r="D8" s="950" t="s">
        <v>696</v>
      </c>
      <c r="E8" s="1140"/>
      <c r="F8" s="1141"/>
      <c r="G8" s="385"/>
      <c r="H8" s="385"/>
      <c r="I8" s="385"/>
      <c r="J8" s="385"/>
      <c r="K8" s="385"/>
      <c r="L8" s="59"/>
      <c r="M8" s="60"/>
      <c r="N8" s="60"/>
      <c r="O8" s="60"/>
      <c r="P8" s="60"/>
      <c r="Q8" s="60"/>
      <c r="R8" s="60"/>
      <c r="S8" s="60"/>
      <c r="T8" s="60"/>
      <c r="U8" s="60"/>
      <c r="V8" s="60"/>
      <c r="W8" s="60"/>
    </row>
    <row r="9" spans="1:23" ht="12.75">
      <c r="A9" s="4" t="s">
        <v>608</v>
      </c>
      <c r="B9" s="1142"/>
      <c r="C9" s="1142"/>
      <c r="D9" s="1142"/>
      <c r="E9" s="1142"/>
      <c r="F9" s="1142"/>
      <c r="G9" s="385"/>
      <c r="H9" s="385"/>
      <c r="I9" s="385"/>
      <c r="J9" s="385"/>
      <c r="K9" s="385"/>
      <c r="L9" s="59"/>
      <c r="M9" s="60"/>
      <c r="N9" s="60"/>
      <c r="O9" s="60"/>
      <c r="P9" s="60"/>
      <c r="Q9" s="60"/>
      <c r="R9" s="60"/>
      <c r="S9" s="60"/>
      <c r="T9" s="60"/>
      <c r="U9" s="60"/>
      <c r="V9" s="60"/>
      <c r="W9" s="60"/>
    </row>
    <row r="10" spans="1:23" s="3" customFormat="1" ht="64.5" customHeight="1">
      <c r="A10" s="1143" t="s">
        <v>360</v>
      </c>
      <c r="B10" s="1143" t="s">
        <v>50</v>
      </c>
      <c r="C10" s="1143" t="s">
        <v>132</v>
      </c>
      <c r="D10" s="1143" t="s">
        <v>51</v>
      </c>
      <c r="E10" s="1143" t="s">
        <v>559</v>
      </c>
      <c r="F10" s="1143" t="s">
        <v>105</v>
      </c>
      <c r="G10" s="132"/>
      <c r="H10" s="386"/>
      <c r="I10" s="386"/>
      <c r="J10" s="386"/>
      <c r="K10" s="386"/>
      <c r="L10" s="386"/>
      <c r="M10" s="58"/>
      <c r="N10" s="58"/>
      <c r="O10" s="58"/>
      <c r="P10" s="58"/>
      <c r="Q10" s="58"/>
      <c r="R10" s="58"/>
      <c r="S10" s="58"/>
      <c r="T10" s="58"/>
      <c r="U10" s="58"/>
      <c r="V10" s="58"/>
      <c r="W10" s="58"/>
    </row>
    <row r="11" spans="1:7" s="58" customFormat="1" ht="13.5" customHeight="1">
      <c r="A11" s="1145"/>
      <c r="B11" s="1144"/>
      <c r="C11" s="1144"/>
      <c r="D11" s="1144"/>
      <c r="E11" s="1144"/>
      <c r="F11" s="1144"/>
      <c r="G11" s="132"/>
    </row>
    <row r="12" spans="1:7" s="58" customFormat="1" ht="27" customHeight="1">
      <c r="A12" s="424" t="s">
        <v>743</v>
      </c>
      <c r="B12" s="600"/>
      <c r="C12" s="600"/>
      <c r="D12" s="601"/>
      <c r="E12" s="601"/>
      <c r="F12" s="579">
        <f>SUM(B12:E12)</f>
        <v>0</v>
      </c>
      <c r="G12" s="132"/>
    </row>
    <row r="13" spans="1:23" ht="27" customHeight="1">
      <c r="A13" s="424" t="s">
        <v>799</v>
      </c>
      <c r="B13" s="602"/>
      <c r="C13" s="602"/>
      <c r="D13" s="603"/>
      <c r="E13" s="603"/>
      <c r="F13" s="579">
        <f>SUM(B13:E13)</f>
        <v>0</v>
      </c>
      <c r="G13" s="378"/>
      <c r="H13" s="60"/>
      <c r="I13" s="60"/>
      <c r="J13" s="60"/>
      <c r="K13" s="60"/>
      <c r="L13" s="60"/>
      <c r="M13" s="60"/>
      <c r="N13" s="60"/>
      <c r="O13" s="60"/>
      <c r="P13" s="60"/>
      <c r="Q13" s="60"/>
      <c r="R13" s="60"/>
      <c r="S13" s="60"/>
      <c r="T13" s="60"/>
      <c r="U13" s="60"/>
      <c r="V13" s="60"/>
      <c r="W13" s="60"/>
    </row>
    <row r="14" spans="1:23" ht="24" customHeight="1">
      <c r="A14" s="424" t="s">
        <v>744</v>
      </c>
      <c r="B14" s="604"/>
      <c r="C14" s="604"/>
      <c r="D14" s="605"/>
      <c r="E14" s="605"/>
      <c r="F14" s="579">
        <f>SUM(B14:E14)</f>
        <v>0</v>
      </c>
      <c r="G14" s="378"/>
      <c r="H14" s="60"/>
      <c r="I14" s="60"/>
      <c r="J14" s="60"/>
      <c r="K14" s="60"/>
      <c r="L14" s="60"/>
      <c r="M14" s="60"/>
      <c r="N14" s="60"/>
      <c r="O14" s="60"/>
      <c r="P14" s="60"/>
      <c r="Q14" s="60"/>
      <c r="R14" s="60"/>
      <c r="S14" s="60"/>
      <c r="T14" s="60"/>
      <c r="U14" s="60"/>
      <c r="V14" s="60"/>
      <c r="W14" s="60"/>
    </row>
    <row r="15" spans="1:23" ht="23.25" customHeight="1">
      <c r="A15" s="424" t="s">
        <v>52</v>
      </c>
      <c r="B15" s="604"/>
      <c r="C15" s="604"/>
      <c r="D15" s="605"/>
      <c r="E15" s="605"/>
      <c r="F15" s="579">
        <f>SUM(B15:E15)</f>
        <v>0</v>
      </c>
      <c r="G15" s="378"/>
      <c r="H15" s="60"/>
      <c r="I15" s="60"/>
      <c r="J15" s="60"/>
      <c r="K15" s="60"/>
      <c r="L15" s="60"/>
      <c r="M15" s="60"/>
      <c r="N15" s="60"/>
      <c r="O15" s="60"/>
      <c r="P15" s="60"/>
      <c r="Q15" s="60"/>
      <c r="R15" s="60"/>
      <c r="S15" s="60"/>
      <c r="T15" s="60"/>
      <c r="U15" s="60"/>
      <c r="V15" s="60"/>
      <c r="W15" s="60"/>
    </row>
    <row r="16" spans="1:23" ht="25.5" customHeight="1">
      <c r="A16" s="424" t="s">
        <v>745</v>
      </c>
      <c r="B16" s="604"/>
      <c r="C16" s="604"/>
      <c r="D16" s="605"/>
      <c r="E16" s="605"/>
      <c r="F16" s="579">
        <f>SUM(B16:E16)</f>
        <v>0</v>
      </c>
      <c r="G16" s="378"/>
      <c r="H16" s="60"/>
      <c r="I16" s="60"/>
      <c r="J16" s="60"/>
      <c r="K16" s="60"/>
      <c r="L16" s="60"/>
      <c r="M16" s="60"/>
      <c r="N16" s="60"/>
      <c r="O16" s="60"/>
      <c r="P16" s="60"/>
      <c r="Q16" s="60"/>
      <c r="R16" s="60"/>
      <c r="S16" s="60"/>
      <c r="T16" s="60"/>
      <c r="U16" s="60"/>
      <c r="V16" s="60"/>
      <c r="W16" s="60"/>
    </row>
    <row r="17" spans="1:23" ht="12.75">
      <c r="A17" s="76" t="s">
        <v>53</v>
      </c>
      <c r="B17" s="606">
        <f>+SUM(B12:B16)</f>
        <v>0</v>
      </c>
      <c r="C17" s="606">
        <f>+SUM(C12:C16)</f>
        <v>0</v>
      </c>
      <c r="D17" s="607">
        <f>+SUM(D12:D16)</f>
        <v>0</v>
      </c>
      <c r="E17" s="607">
        <f>+SUM(E12:E16)</f>
        <v>0</v>
      </c>
      <c r="F17" s="607">
        <f>+SUM(F12:F16)</f>
        <v>0</v>
      </c>
      <c r="G17" s="378"/>
      <c r="H17" s="380"/>
      <c r="I17" s="380"/>
      <c r="J17" s="60"/>
      <c r="K17" s="60"/>
      <c r="L17" s="381"/>
      <c r="M17" s="381"/>
      <c r="N17" s="381"/>
      <c r="O17" s="381"/>
      <c r="P17" s="381"/>
      <c r="Q17" s="60"/>
      <c r="R17" s="60"/>
      <c r="S17" s="60"/>
      <c r="T17" s="60"/>
      <c r="U17" s="60"/>
      <c r="V17" s="60"/>
      <c r="W17" s="60"/>
    </row>
    <row r="18" spans="1:23" ht="24" customHeight="1">
      <c r="A18" s="98" t="s">
        <v>54</v>
      </c>
      <c r="B18" s="1114"/>
      <c r="C18" s="1115"/>
      <c r="D18" s="1115"/>
      <c r="E18" s="1115"/>
      <c r="F18" s="1116"/>
      <c r="G18" s="387"/>
      <c r="H18" s="387"/>
      <c r="I18" s="387"/>
      <c r="J18" s="387"/>
      <c r="K18" s="387"/>
      <c r="L18" s="59"/>
      <c r="M18" s="59"/>
      <c r="N18" s="59"/>
      <c r="O18" s="59"/>
      <c r="P18" s="59"/>
      <c r="Q18" s="59"/>
      <c r="R18" s="59"/>
      <c r="S18" s="59"/>
      <c r="T18" s="59"/>
      <c r="U18" s="60"/>
      <c r="V18" s="60"/>
      <c r="W18" s="60"/>
    </row>
    <row r="19" spans="2:23" ht="12.75">
      <c r="B19" s="461"/>
      <c r="C19" s="460"/>
      <c r="D19" s="460"/>
      <c r="E19" s="460"/>
      <c r="F19" s="461"/>
      <c r="G19" s="59"/>
      <c r="H19" s="59"/>
      <c r="I19" s="59"/>
      <c r="J19" s="59"/>
      <c r="K19" s="59"/>
      <c r="L19" s="59"/>
      <c r="M19" s="59"/>
      <c r="N19" s="59"/>
      <c r="O19" s="59"/>
      <c r="P19" s="59"/>
      <c r="Q19" s="59"/>
      <c r="R19" s="59"/>
      <c r="S19" s="59"/>
      <c r="T19" s="59"/>
      <c r="U19" s="60"/>
      <c r="V19" s="60"/>
      <c r="W19" s="60"/>
    </row>
    <row r="20" spans="2:23" ht="12.75">
      <c r="B20" s="60"/>
      <c r="C20" s="60"/>
      <c r="D20" s="60"/>
      <c r="E20" s="60"/>
      <c r="F20" s="60"/>
      <c r="H20" s="60"/>
      <c r="I20" s="60"/>
      <c r="J20" s="60"/>
      <c r="K20" s="60"/>
      <c r="L20" s="60"/>
      <c r="M20" s="60"/>
      <c r="N20" s="60"/>
      <c r="O20" s="60"/>
      <c r="P20" s="60"/>
      <c r="Q20" s="60"/>
      <c r="R20" s="60"/>
      <c r="S20" s="60"/>
      <c r="T20" s="60"/>
      <c r="U20" s="60"/>
      <c r="V20" s="60"/>
      <c r="W20" s="60"/>
    </row>
  </sheetData>
  <sheetProtection/>
  <protectedRanges>
    <protectedRange sqref="G16:G17" name="Range6"/>
    <protectedRange sqref="B6:K7" name="Range1"/>
    <protectedRange sqref="B10:E11" name="Range2"/>
    <protectedRange sqref="H15:L15" name="Range3"/>
    <protectedRange sqref="L17:M17" name="Range4"/>
    <protectedRange sqref="B18:K18" name="Range5"/>
    <protectedRange sqref="B12:E14" name="Range2_1"/>
  </protectedRanges>
  <mergeCells count="10">
    <mergeCell ref="E8:F8"/>
    <mergeCell ref="B9:F9"/>
    <mergeCell ref="B18:F18"/>
    <mergeCell ref="A3:F3"/>
    <mergeCell ref="B10:B11"/>
    <mergeCell ref="C10:C11"/>
    <mergeCell ref="A10:A11"/>
    <mergeCell ref="D10:D11"/>
    <mergeCell ref="E10:E11"/>
    <mergeCell ref="F10:F11"/>
  </mergeCells>
  <conditionalFormatting sqref="B17">
    <cfRule type="cellIs" priority="1" dxfId="221" operator="notEqual" stopIfTrue="1">
      <formula>t_4_1</formula>
    </cfRule>
  </conditionalFormatting>
  <conditionalFormatting sqref="C17">
    <cfRule type="cellIs" priority="2" dxfId="221" operator="notEqual" stopIfTrue="1">
      <formula>t_4_2</formula>
    </cfRule>
  </conditionalFormatting>
  <conditionalFormatting sqref="D17">
    <cfRule type="cellIs" priority="3" dxfId="221" operator="notEqual" stopIfTrue="1">
      <formula>t_4_3</formula>
    </cfRule>
  </conditionalFormatting>
  <conditionalFormatting sqref="E17">
    <cfRule type="cellIs" priority="4" dxfId="221" operator="notEqual" stopIfTrue="1">
      <formula>t_4_4</formula>
    </cfRule>
  </conditionalFormatting>
  <conditionalFormatting sqref="F17">
    <cfRule type="cellIs" priority="5" dxfId="221" operator="notEqual" stopIfTrue="1">
      <formula>t_4_t</formula>
    </cfRule>
  </conditionalFormatting>
  <dataValidations count="16">
    <dataValidation type="textLength" operator="lessThanOrEqual" allowBlank="1" showInputMessage="1" showErrorMessage="1" promptTitle="Footnote length limited." prompt="Footnotes cannot be longer than 255 characters, please enter additional footnotes as a &quot;General Footnote&quot; on a separate page." errorTitle="Footnote is too long." error="Footnotes cannot be longer than 255 characters, please enter additional footnotes as a &quot;General Footnote&quot; on a separate page." sqref="H18:K18">
      <formula1>255</formula1>
    </dataValidation>
    <dataValidation type="custom" allowBlank="1" showErrorMessage="1" promptTitle="CAUTION" prompt="Do not enter, this is an automatically calculated total for all persons whose employement status is Not Available." errorTitle="CAUTION" error="Do not enter, this is an automatically calculated total of Sub Totals" sqref="G16">
      <formula1>"None"</formula1>
    </dataValidation>
    <dataValidation type="custom" allowBlank="1" showErrorMessage="1" promptTitle="CAUTION" prompt="Do not enter, this is an automatically calculated total for all persons who are Employed." errorTitle="CAUTION" error="Do not enter, this is an automatically calculated total of Sub Totals" sqref="G13">
      <formula1>"None"</formula1>
    </dataValidation>
    <dataValidation type="custom" allowBlank="1" showErrorMessage="1" promptTitle="CAUTION" prompt="Do not enter, this is an automatically calculated total for all persons who are Unemployed." errorTitle="CAUTION" error="Do not enter, this is an automatically calculated total of Sub Totals" sqref="G14">
      <formula1>"None"</formula1>
    </dataValidation>
    <dataValidation type="custom" allowBlank="1" showErrorMessage="1" promptTitle="CAUTION" prompt="Do not enter, this is an automatically calculated total for all persons who are Not In Labor Force." errorTitle="CAUTION" error="Do not enter, this is an automatically calculated total of Sub Totals" sqref="G15">
      <formula1>"None"</formula1>
    </dataValidation>
    <dataValidation type="custom" allowBlank="1" showErrorMessage="1" promptTitle="CAUTION" prompt="This is a calculated total of All person  whose age is Not Available and  who  are Age Not Available." errorTitle="CAUTION" error="This is a calculated total of All person  whose age is Not Available and  who  are Age Not Available." sqref="G17">
      <formula1>"None"</formula1>
    </dataValidation>
    <dataValidation type="whole" showInputMessage="1" showErrorMessage="1" promptTitle="Enter a 4 digit year." prompt="Please enter a four digit year between 2004 and 2006 only." errorTitle="Invalid year entered." error="Please enter a four digit year between 2004 and 2006 only." sqref="H8:K8">
      <formula1>2004</formula1>
      <formula2>2006</formula2>
    </dataValidation>
    <dataValidation type="textLength" operator="equal" showInputMessage="1" showErrorMessage="1" promptTitle="Enter a 2 character state name." prompt="Please enter a two character state abbreviation only." errorTitle="Invalid state name entered." error="Please enter a two character state abbreviation only." sqref="H9:K9">
      <formula1>2</formula1>
    </dataValidation>
    <dataValidation type="custom" allowBlank="1" showErrorMessage="1" promptTitle="CAUTION" prompt="Do not enter, this is an automatically calculated total." errorTitle="CAUTION" error="Do not enter, this is an automatically calculated total." sqref="F16">
      <formula1>"None"</formula1>
    </dataValidation>
    <dataValidation type="custom" allowBlank="1" showErrorMessage="1" promptTitle="CAUTION" prompt="Do not enter, this is an automatically calculated total." errorTitle="CAUTION" error="Do not enter, this is an automatically calculated total." sqref="F12 F13 F14 F15">
      <formula1>"None"</formula1>
    </dataValidation>
    <dataValidation type="textLength" operator="lessThanOrEqual" allowBlank="1" showErrorMessage="1" promptTitle="Footnote is too long!" prompt="Footnotes cannot be longer than 255 characters, please enter additional footnotes as a &quot;General Footnote&quot; on a separate page." errorTitle="Footnote is too long!" error="The note you are trying to enter is too long for this field (greater than 255 characters). Please use the General Comments sheet for this note!" sqref="B18:F18">
      <formula1>255</formula1>
    </dataValidation>
    <dataValidation type="textLength" operator="equal" showErrorMessage="1" promptTitle="Enter a 2 character state name." prompt="Please enter a two character state abbreviation only." errorTitle="Invalid state name entered." error="Please enter the two character state abbreviation only." sqref="B9:F9">
      <formula1>2</formula1>
    </dataValidation>
    <dataValidation allowBlank="1" showErrorMessage="1" sqref="G8:G9"/>
    <dataValidation type="textLength" operator="lessThanOrEqual" allowBlank="1" showErrorMessage="1" promptTitle="Footnote length limited." prompt="Footnotes cannot be longer than 255 characters, please enter additional footnotes as a &quot;General Footnote&quot; on a separate page." errorTitle="Footnote is too long." error="Footnotes cannot be longer than 255 characters, please enter additional footnotes as a &quot;General Footnote&quot; on a separate page." sqref="G18">
      <formula1>255</formula1>
    </dataValidation>
    <dataValidation type="custom" allowBlank="1" showInputMessage="1" showErrorMessage="1" promptTitle="CAUTION" prompt="If RED, number doesn't match with Total on Table 4" errorTitle="CAUTION" error="Do not enter, this is an automatically calculated total of all diagnostic groupings for Employment." sqref="B17:E17">
      <formula1>"None"</formula1>
    </dataValidation>
    <dataValidation type="custom" allowBlank="1" showInputMessage="1" showErrorMessage="1" promptTitle="CAUTION" prompt="If RED, number doesn't match with Total on Table 4" errorTitle="CAUTION" error="Do not enter, this is an automatically calculated total of all diagnostic groupings for Employment." sqref="F17">
      <formula1>"None"</formula1>
    </dataValidation>
  </dataValidations>
  <printOptions/>
  <pageMargins left="0.75" right="0.48" top="1" bottom="1" header="0.5" footer="0.5"/>
  <pageSetup cellComments="asDisplayed" fitToHeight="1" fitToWidth="1" horizontalDpi="600" verticalDpi="600" orientation="landscape" scale="69" r:id="rId1"/>
  <headerFooter alignWithMargins="0">
    <oddFooter>&amp;LFY 2017 Uniform Reporting System (URS) Table 4A&amp;RPage &amp;P</oddFooter>
  </headerFooter>
</worksheet>
</file>

<file path=xl/worksheets/sheet9.xml><?xml version="1.0" encoding="utf-8"?>
<worksheet xmlns="http://schemas.openxmlformats.org/spreadsheetml/2006/main" xmlns:r="http://schemas.openxmlformats.org/officeDocument/2006/relationships">
  <sheetPr codeName="Sheet9"/>
  <dimension ref="A1:AR46"/>
  <sheetViews>
    <sheetView zoomScalePageLayoutView="0" workbookViewId="0" topLeftCell="A1">
      <pane xSplit="1" topLeftCell="B1" activePane="topRight" state="frozen"/>
      <selection pane="topLeft" activeCell="A3" sqref="A3:C3"/>
      <selection pane="topRight" activeCell="A1" sqref="A1"/>
    </sheetView>
  </sheetViews>
  <sheetFormatPr defaultColWidth="9.140625" defaultRowHeight="12.75"/>
  <cols>
    <col min="1" max="1" width="16.8515625" style="0" customWidth="1"/>
    <col min="2" max="5" width="10.7109375" style="0" customWidth="1"/>
    <col min="6" max="27" width="8.7109375" style="0" customWidth="1"/>
    <col min="28" max="28" width="11.00390625" style="0" customWidth="1"/>
    <col min="29" max="40" width="8.7109375" style="0" customWidth="1"/>
    <col min="42" max="42" width="12.7109375" style="0" customWidth="1"/>
    <col min="43" max="43" width="21.7109375" style="0" customWidth="1"/>
    <col min="44" max="44" width="12.7109375" style="0" customWidth="1"/>
  </cols>
  <sheetData>
    <row r="1" ht="12.75">
      <c r="A1" s="1" t="s">
        <v>704</v>
      </c>
    </row>
    <row r="2" ht="12.75">
      <c r="A2" s="797"/>
    </row>
    <row r="3" spans="1:15" ht="42" customHeight="1">
      <c r="A3" s="1119" t="s">
        <v>133</v>
      </c>
      <c r="B3" s="1119"/>
      <c r="C3" s="1119"/>
      <c r="D3" s="1119"/>
      <c r="E3" s="1119"/>
      <c r="F3" s="1119"/>
      <c r="G3" s="1119"/>
      <c r="H3" s="1119"/>
      <c r="I3" s="1119"/>
      <c r="J3" s="1119"/>
      <c r="K3" s="1119"/>
      <c r="L3" s="1119"/>
      <c r="M3" s="1119"/>
      <c r="N3" s="1119"/>
      <c r="O3" s="103"/>
    </row>
    <row r="4" ht="8.25" customHeight="1"/>
    <row r="5" ht="18" customHeight="1">
      <c r="A5" s="153" t="s">
        <v>436</v>
      </c>
    </row>
    <row r="6" spans="1:10" ht="8.25" customHeight="1">
      <c r="A6" s="14"/>
      <c r="B6" s="14"/>
      <c r="C6" s="14"/>
      <c r="D6" s="14"/>
      <c r="E6" s="14"/>
      <c r="F6" s="14"/>
      <c r="G6" s="14"/>
      <c r="H6" s="14"/>
      <c r="I6" s="14"/>
      <c r="J6" s="14"/>
    </row>
    <row r="7" spans="1:12" ht="12" customHeight="1">
      <c r="A7" s="3" t="s">
        <v>137</v>
      </c>
      <c r="B7" s="26"/>
      <c r="C7" s="26"/>
      <c r="D7" s="26"/>
      <c r="E7" s="26"/>
      <c r="F7" s="26"/>
      <c r="G7" s="26"/>
      <c r="H7" s="26"/>
      <c r="I7" s="26"/>
      <c r="J7" s="26"/>
      <c r="K7" s="26"/>
      <c r="L7" s="26"/>
    </row>
    <row r="8" spans="1:12" ht="7.5" customHeight="1">
      <c r="A8" s="3"/>
      <c r="B8" s="26"/>
      <c r="C8" s="26"/>
      <c r="D8" s="26"/>
      <c r="E8" s="26"/>
      <c r="F8" s="26"/>
      <c r="G8" s="26"/>
      <c r="H8" s="26"/>
      <c r="I8" s="26"/>
      <c r="J8" s="26"/>
      <c r="K8" s="26"/>
      <c r="L8" s="26"/>
    </row>
    <row r="9" spans="1:40" ht="12.75">
      <c r="A9" s="4" t="s">
        <v>134</v>
      </c>
      <c r="B9" s="109"/>
      <c r="C9" s="110"/>
      <c r="D9" s="110"/>
      <c r="E9" s="110"/>
      <c r="F9" s="110"/>
      <c r="G9" s="110"/>
      <c r="H9" s="110"/>
      <c r="I9" s="110"/>
      <c r="J9" s="110"/>
      <c r="K9" s="110"/>
      <c r="L9" s="110"/>
      <c r="M9" s="110"/>
      <c r="N9" s="110"/>
      <c r="O9" s="102"/>
      <c r="P9" s="102"/>
      <c r="Q9" s="102"/>
      <c r="R9" s="102"/>
      <c r="S9" s="102"/>
      <c r="T9" s="102"/>
      <c r="U9" s="102"/>
      <c r="V9" s="102"/>
      <c r="W9" s="102"/>
      <c r="X9" s="102"/>
      <c r="Y9" s="102"/>
      <c r="Z9" s="102"/>
      <c r="AA9" s="102"/>
      <c r="AB9" s="102"/>
      <c r="AC9" s="102"/>
      <c r="AD9" s="102"/>
      <c r="AE9" s="102"/>
      <c r="AF9" s="102"/>
      <c r="AG9" s="102"/>
      <c r="AH9" s="102"/>
      <c r="AI9" s="102"/>
      <c r="AJ9" s="102"/>
      <c r="AK9" s="102"/>
      <c r="AL9" s="102"/>
      <c r="AM9" s="102"/>
      <c r="AN9" s="102"/>
    </row>
    <row r="10" spans="1:40" ht="12.75">
      <c r="A10" s="4" t="s">
        <v>697</v>
      </c>
      <c r="B10" s="951" t="s">
        <v>695</v>
      </c>
      <c r="C10" s="1152"/>
      <c r="D10" s="1153"/>
      <c r="E10" s="1153"/>
      <c r="F10" s="1153"/>
      <c r="G10" s="1154"/>
      <c r="H10" s="952" t="s">
        <v>696</v>
      </c>
      <c r="I10" s="1152"/>
      <c r="J10" s="1153"/>
      <c r="K10" s="1153"/>
      <c r="L10" s="1153"/>
      <c r="M10" s="1153"/>
      <c r="N10" s="1154"/>
      <c r="O10" s="101"/>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row>
    <row r="11" spans="1:40" ht="12.75">
      <c r="A11" s="4" t="s">
        <v>608</v>
      </c>
      <c r="B11" s="1146"/>
      <c r="C11" s="1147"/>
      <c r="D11" s="1147"/>
      <c r="E11" s="1147"/>
      <c r="F11" s="1147"/>
      <c r="G11" s="1147"/>
      <c r="H11" s="1147"/>
      <c r="I11" s="1147"/>
      <c r="J11" s="1147"/>
      <c r="K11" s="1147"/>
      <c r="L11" s="1147"/>
      <c r="M11" s="1147"/>
      <c r="N11" s="1148"/>
      <c r="O11" s="109"/>
      <c r="P11" s="110"/>
      <c r="Q11" s="110"/>
      <c r="R11" s="110"/>
      <c r="S11" s="110"/>
      <c r="T11" s="110"/>
      <c r="U11" s="110"/>
      <c r="V11" s="110"/>
      <c r="W11" s="110"/>
      <c r="X11" s="110"/>
      <c r="Y11" s="110"/>
      <c r="Z11" s="110"/>
      <c r="AA11" s="110"/>
      <c r="AB11" s="110"/>
      <c r="AC11" s="110"/>
      <c r="AD11" s="102"/>
      <c r="AE11" s="102"/>
      <c r="AF11" s="102"/>
      <c r="AG11" s="102"/>
      <c r="AH11" s="102"/>
      <c r="AI11" s="102"/>
      <c r="AJ11" s="102"/>
      <c r="AK11" s="102"/>
      <c r="AL11" s="102"/>
      <c r="AM11" s="102"/>
      <c r="AN11" s="102"/>
    </row>
    <row r="12" spans="1:41" s="3" customFormat="1" ht="36.75" customHeight="1">
      <c r="A12" s="10"/>
      <c r="B12" s="1092" t="s">
        <v>105</v>
      </c>
      <c r="C12" s="1093"/>
      <c r="D12" s="1093"/>
      <c r="E12" s="1094"/>
      <c r="F12" s="1089" t="s">
        <v>106</v>
      </c>
      <c r="G12" s="1090"/>
      <c r="H12" s="1091"/>
      <c r="I12" s="1092" t="s">
        <v>107</v>
      </c>
      <c r="J12" s="1093"/>
      <c r="K12" s="1094"/>
      <c r="L12" s="1092" t="s">
        <v>108</v>
      </c>
      <c r="M12" s="1093"/>
      <c r="N12" s="1094"/>
      <c r="O12" s="1092" t="s">
        <v>109</v>
      </c>
      <c r="P12" s="1093"/>
      <c r="Q12" s="1094"/>
      <c r="R12" s="1092" t="s">
        <v>110</v>
      </c>
      <c r="S12" s="1093"/>
      <c r="T12" s="1094"/>
      <c r="U12" s="1149" t="s">
        <v>353</v>
      </c>
      <c r="V12" s="1150"/>
      <c r="W12" s="1151"/>
      <c r="X12" s="1092" t="s">
        <v>111</v>
      </c>
      <c r="Y12" s="1093"/>
      <c r="Z12" s="1094"/>
      <c r="AA12" s="1092" t="s">
        <v>317</v>
      </c>
      <c r="AB12" s="1093"/>
      <c r="AC12" s="1094"/>
      <c r="AD12" s="132"/>
      <c r="AE12" s="132"/>
      <c r="AF12" s="132"/>
      <c r="AG12" s="132"/>
      <c r="AH12" s="132"/>
      <c r="AI12" s="132"/>
      <c r="AJ12" s="132"/>
      <c r="AK12" s="132"/>
      <c r="AL12" s="132"/>
      <c r="AM12" s="132"/>
      <c r="AN12" s="132"/>
      <c r="AO12" s="17"/>
    </row>
    <row r="13" spans="1:41" s="3" customFormat="1" ht="24">
      <c r="A13" s="8"/>
      <c r="B13" s="9" t="s">
        <v>421</v>
      </c>
      <c r="C13" s="9" t="s">
        <v>422</v>
      </c>
      <c r="D13" s="9" t="s">
        <v>114</v>
      </c>
      <c r="E13" s="9" t="s">
        <v>105</v>
      </c>
      <c r="F13" s="9" t="s">
        <v>421</v>
      </c>
      <c r="G13" s="9" t="s">
        <v>422</v>
      </c>
      <c r="H13" s="9" t="s">
        <v>114</v>
      </c>
      <c r="I13" s="9" t="s">
        <v>421</v>
      </c>
      <c r="J13" s="9" t="s">
        <v>422</v>
      </c>
      <c r="K13" s="9" t="s">
        <v>114</v>
      </c>
      <c r="L13" s="9" t="s">
        <v>421</v>
      </c>
      <c r="M13" s="9" t="s">
        <v>422</v>
      </c>
      <c r="N13" s="9" t="s">
        <v>114</v>
      </c>
      <c r="O13" s="9" t="s">
        <v>421</v>
      </c>
      <c r="P13" s="9" t="s">
        <v>422</v>
      </c>
      <c r="Q13" s="9" t="s">
        <v>114</v>
      </c>
      <c r="R13" s="9" t="s">
        <v>421</v>
      </c>
      <c r="S13" s="9" t="s">
        <v>422</v>
      </c>
      <c r="T13" s="9" t="s">
        <v>114</v>
      </c>
      <c r="U13" s="9" t="s">
        <v>421</v>
      </c>
      <c r="V13" s="9" t="s">
        <v>422</v>
      </c>
      <c r="W13" s="9" t="s">
        <v>114</v>
      </c>
      <c r="X13" s="9" t="s">
        <v>421</v>
      </c>
      <c r="Y13" s="9" t="s">
        <v>422</v>
      </c>
      <c r="Z13" s="9" t="s">
        <v>114</v>
      </c>
      <c r="AA13" s="9" t="s">
        <v>421</v>
      </c>
      <c r="AB13" s="9" t="s">
        <v>422</v>
      </c>
      <c r="AC13" s="9" t="s">
        <v>114</v>
      </c>
      <c r="AD13" s="132"/>
      <c r="AE13" s="132"/>
      <c r="AF13" s="132"/>
      <c r="AG13" s="132"/>
      <c r="AH13" s="132"/>
      <c r="AI13" s="132"/>
      <c r="AJ13" s="132"/>
      <c r="AK13" s="132"/>
      <c r="AL13" s="132"/>
      <c r="AM13" s="132"/>
      <c r="AN13" s="132"/>
      <c r="AO13" s="17"/>
    </row>
    <row r="14" spans="1:40" ht="23.25" customHeight="1">
      <c r="A14" s="68" t="s">
        <v>273</v>
      </c>
      <c r="B14" s="105">
        <f aca="true" t="shared" si="0" ref="B14:D18">+F14+I14+L14+O14+R14+U14+X14+AA14</f>
        <v>0</v>
      </c>
      <c r="C14" s="105">
        <f t="shared" si="0"/>
        <v>0</v>
      </c>
      <c r="D14" s="105">
        <f t="shared" si="0"/>
        <v>0</v>
      </c>
      <c r="E14" s="580">
        <f>SUM(B14:D14)</f>
        <v>0</v>
      </c>
      <c r="F14" s="574"/>
      <c r="G14" s="574"/>
      <c r="H14" s="574"/>
      <c r="I14" s="574"/>
      <c r="J14" s="574"/>
      <c r="K14" s="574"/>
      <c r="L14" s="574"/>
      <c r="M14" s="574"/>
      <c r="N14" s="574"/>
      <c r="O14" s="574"/>
      <c r="P14" s="574"/>
      <c r="Q14" s="574"/>
      <c r="R14" s="574"/>
      <c r="S14" s="574"/>
      <c r="T14" s="574"/>
      <c r="U14" s="574"/>
      <c r="V14" s="574"/>
      <c r="W14" s="574"/>
      <c r="X14" s="574"/>
      <c r="Y14" s="574"/>
      <c r="Z14" s="574"/>
      <c r="AA14" s="574"/>
      <c r="AB14" s="574"/>
      <c r="AC14" s="574"/>
      <c r="AD14" s="159"/>
      <c r="AE14" s="59"/>
      <c r="AF14" s="59"/>
      <c r="AG14" s="59"/>
      <c r="AH14" s="59"/>
      <c r="AI14" s="59"/>
      <c r="AJ14" s="59"/>
      <c r="AK14" s="59"/>
      <c r="AL14" s="59"/>
      <c r="AM14" s="59"/>
      <c r="AN14" s="59"/>
    </row>
    <row r="15" spans="1:40" ht="24.75" customHeight="1">
      <c r="A15" s="77" t="s">
        <v>282</v>
      </c>
      <c r="B15" s="105">
        <f t="shared" si="0"/>
        <v>0</v>
      </c>
      <c r="C15" s="105">
        <f t="shared" si="0"/>
        <v>0</v>
      </c>
      <c r="D15" s="105">
        <f t="shared" si="0"/>
        <v>0</v>
      </c>
      <c r="E15" s="580">
        <f>SUM(B15:D15)</f>
        <v>0</v>
      </c>
      <c r="F15" s="574"/>
      <c r="G15" s="574"/>
      <c r="H15" s="574"/>
      <c r="I15" s="574"/>
      <c r="J15" s="574"/>
      <c r="K15" s="574"/>
      <c r="L15" s="574"/>
      <c r="M15" s="574"/>
      <c r="N15" s="574"/>
      <c r="O15" s="574"/>
      <c r="P15" s="574"/>
      <c r="Q15" s="574"/>
      <c r="R15" s="574"/>
      <c r="S15" s="574"/>
      <c r="T15" s="574"/>
      <c r="U15" s="574"/>
      <c r="V15" s="574"/>
      <c r="W15" s="574"/>
      <c r="X15" s="574"/>
      <c r="Y15" s="574"/>
      <c r="Z15" s="574"/>
      <c r="AA15" s="574"/>
      <c r="AB15" s="574"/>
      <c r="AC15" s="574"/>
      <c r="AD15" s="159"/>
      <c r="AE15" s="59"/>
      <c r="AF15" s="59"/>
      <c r="AG15" s="59"/>
      <c r="AH15" s="59"/>
      <c r="AI15" s="59"/>
      <c r="AJ15" s="59"/>
      <c r="AK15" s="59"/>
      <c r="AL15" s="59"/>
      <c r="AM15" s="59"/>
      <c r="AN15" s="59"/>
    </row>
    <row r="16" spans="1:40" ht="37.5" customHeight="1">
      <c r="A16" s="68" t="s">
        <v>274</v>
      </c>
      <c r="B16" s="105">
        <f t="shared" si="0"/>
        <v>0</v>
      </c>
      <c r="C16" s="105">
        <f t="shared" si="0"/>
        <v>0</v>
      </c>
      <c r="D16" s="105">
        <f t="shared" si="0"/>
        <v>0</v>
      </c>
      <c r="E16" s="580">
        <f>SUM(B16:D16)</f>
        <v>0</v>
      </c>
      <c r="F16" s="574"/>
      <c r="G16" s="574"/>
      <c r="H16" s="574"/>
      <c r="I16" s="574"/>
      <c r="J16" s="574"/>
      <c r="K16" s="574"/>
      <c r="L16" s="574"/>
      <c r="M16" s="574"/>
      <c r="N16" s="574"/>
      <c r="O16" s="574"/>
      <c r="P16" s="574"/>
      <c r="Q16" s="574"/>
      <c r="R16" s="574"/>
      <c r="S16" s="574"/>
      <c r="T16" s="574"/>
      <c r="U16" s="574"/>
      <c r="V16" s="574"/>
      <c r="W16" s="574"/>
      <c r="X16" s="574"/>
      <c r="Y16" s="574"/>
      <c r="Z16" s="574"/>
      <c r="AA16" s="574"/>
      <c r="AB16" s="574"/>
      <c r="AC16" s="574"/>
      <c r="AD16" s="159"/>
      <c r="AE16" s="59"/>
      <c r="AF16" s="59"/>
      <c r="AG16" s="59"/>
      <c r="AH16" s="59"/>
      <c r="AI16" s="59"/>
      <c r="AJ16" s="59"/>
      <c r="AK16" s="59"/>
      <c r="AL16" s="59"/>
      <c r="AM16" s="59"/>
      <c r="AN16" s="59"/>
    </row>
    <row r="17" spans="1:44" ht="24" customHeight="1">
      <c r="A17" s="68" t="s">
        <v>303</v>
      </c>
      <c r="B17" s="105">
        <f t="shared" si="0"/>
        <v>0</v>
      </c>
      <c r="C17" s="105">
        <f t="shared" si="0"/>
        <v>0</v>
      </c>
      <c r="D17" s="105">
        <f t="shared" si="0"/>
        <v>0</v>
      </c>
      <c r="E17" s="580">
        <f>SUM(B17:D17)</f>
        <v>0</v>
      </c>
      <c r="F17" s="574"/>
      <c r="G17" s="574"/>
      <c r="H17" s="574"/>
      <c r="I17" s="574"/>
      <c r="J17" s="574"/>
      <c r="K17" s="574"/>
      <c r="L17" s="574"/>
      <c r="M17" s="574"/>
      <c r="N17" s="574"/>
      <c r="O17" s="574"/>
      <c r="P17" s="574"/>
      <c r="Q17" s="574"/>
      <c r="R17" s="574"/>
      <c r="S17" s="574"/>
      <c r="T17" s="574"/>
      <c r="U17" s="574"/>
      <c r="V17" s="574"/>
      <c r="W17" s="574"/>
      <c r="X17" s="574"/>
      <c r="Y17" s="574"/>
      <c r="Z17" s="574"/>
      <c r="AA17" s="574"/>
      <c r="AB17" s="574"/>
      <c r="AC17" s="574"/>
      <c r="AD17" s="159"/>
      <c r="AE17" s="59"/>
      <c r="AF17" s="59"/>
      <c r="AG17" s="59"/>
      <c r="AH17" s="59"/>
      <c r="AI17" s="59"/>
      <c r="AJ17" s="59"/>
      <c r="AK17" s="59"/>
      <c r="AL17" s="59"/>
      <c r="AM17" s="59"/>
      <c r="AN17" s="59"/>
      <c r="AP17" s="1158" t="s">
        <v>429</v>
      </c>
      <c r="AQ17" s="1158" t="s">
        <v>406</v>
      </c>
      <c r="AR17" s="1158" t="s">
        <v>430</v>
      </c>
    </row>
    <row r="18" spans="1:44" ht="18" customHeight="1">
      <c r="A18" s="68" t="s">
        <v>275</v>
      </c>
      <c r="B18" s="105">
        <f t="shared" si="0"/>
        <v>0</v>
      </c>
      <c r="C18" s="105">
        <f t="shared" si="0"/>
        <v>0</v>
      </c>
      <c r="D18" s="105">
        <f t="shared" si="0"/>
        <v>0</v>
      </c>
      <c r="E18" s="580">
        <f>SUM(B18:D18)</f>
        <v>0</v>
      </c>
      <c r="F18" s="580">
        <f aca="true" t="shared" si="1" ref="F18:AC18">SUM(F14:F17)</f>
        <v>0</v>
      </c>
      <c r="G18" s="580">
        <f t="shared" si="1"/>
        <v>0</v>
      </c>
      <c r="H18" s="580">
        <f t="shared" si="1"/>
        <v>0</v>
      </c>
      <c r="I18" s="580">
        <f t="shared" si="1"/>
        <v>0</v>
      </c>
      <c r="J18" s="580">
        <f t="shared" si="1"/>
        <v>0</v>
      </c>
      <c r="K18" s="580">
        <f t="shared" si="1"/>
        <v>0</v>
      </c>
      <c r="L18" s="580">
        <f t="shared" si="1"/>
        <v>0</v>
      </c>
      <c r="M18" s="580">
        <f t="shared" si="1"/>
        <v>0</v>
      </c>
      <c r="N18" s="580">
        <f t="shared" si="1"/>
        <v>0</v>
      </c>
      <c r="O18" s="580">
        <f t="shared" si="1"/>
        <v>0</v>
      </c>
      <c r="P18" s="580">
        <f t="shared" si="1"/>
        <v>0</v>
      </c>
      <c r="Q18" s="580">
        <f t="shared" si="1"/>
        <v>0</v>
      </c>
      <c r="R18" s="580">
        <f t="shared" si="1"/>
        <v>0</v>
      </c>
      <c r="S18" s="580">
        <f t="shared" si="1"/>
        <v>0</v>
      </c>
      <c r="T18" s="580">
        <f t="shared" si="1"/>
        <v>0</v>
      </c>
      <c r="U18" s="580">
        <f t="shared" si="1"/>
        <v>0</v>
      </c>
      <c r="V18" s="580">
        <f t="shared" si="1"/>
        <v>0</v>
      </c>
      <c r="W18" s="580">
        <f t="shared" si="1"/>
        <v>0</v>
      </c>
      <c r="X18" s="580">
        <f t="shared" si="1"/>
        <v>0</v>
      </c>
      <c r="Y18" s="580">
        <f t="shared" si="1"/>
        <v>0</v>
      </c>
      <c r="Z18" s="580">
        <f t="shared" si="1"/>
        <v>0</v>
      </c>
      <c r="AA18" s="580">
        <f t="shared" si="1"/>
        <v>0</v>
      </c>
      <c r="AB18" s="580">
        <f t="shared" si="1"/>
        <v>0</v>
      </c>
      <c r="AC18" s="580">
        <f t="shared" si="1"/>
        <v>0</v>
      </c>
      <c r="AD18" s="159"/>
      <c r="AE18" s="155"/>
      <c r="AF18" s="155"/>
      <c r="AG18" s="155"/>
      <c r="AH18" s="155"/>
      <c r="AI18" s="155"/>
      <c r="AJ18" s="155"/>
      <c r="AK18" s="155"/>
      <c r="AL18" s="155"/>
      <c r="AM18" s="155"/>
      <c r="AN18" s="155"/>
      <c r="AP18" s="1158"/>
      <c r="AQ18" s="1158"/>
      <c r="AR18" s="1158"/>
    </row>
    <row r="19" spans="1:44" s="60" customFormat="1" ht="12" customHeight="1">
      <c r="A19" s="157"/>
      <c r="B19" s="160"/>
      <c r="C19" s="160"/>
      <c r="D19" s="160"/>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55"/>
      <c r="AE19" s="155"/>
      <c r="AF19" s="155"/>
      <c r="AG19" s="155"/>
      <c r="AH19" s="155"/>
      <c r="AI19" s="155"/>
      <c r="AJ19" s="155"/>
      <c r="AK19" s="155"/>
      <c r="AL19" s="155"/>
      <c r="AM19" s="155"/>
      <c r="AN19" s="155"/>
      <c r="AP19" s="158" t="b">
        <v>0</v>
      </c>
      <c r="AQ19" s="158" t="b">
        <v>0</v>
      </c>
      <c r="AR19" s="158" t="b">
        <v>0</v>
      </c>
    </row>
    <row r="20" spans="1:44" ht="15" customHeight="1">
      <c r="A20" s="99"/>
      <c r="B20" s="63"/>
      <c r="C20" s="59"/>
      <c r="D20" s="59"/>
      <c r="E20" s="60"/>
      <c r="F20" s="60"/>
      <c r="G20" s="63"/>
      <c r="H20" s="59"/>
      <c r="I20" s="59"/>
      <c r="J20" s="59"/>
      <c r="K20" s="59"/>
      <c r="L20" s="59"/>
      <c r="M20" s="60"/>
      <c r="N20" s="63"/>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P20" s="111"/>
      <c r="AQ20" s="111"/>
      <c r="AR20" s="111"/>
    </row>
    <row r="21" spans="1:40" ht="7.5" customHeight="1">
      <c r="A21" s="99"/>
      <c r="B21" s="63"/>
      <c r="C21" s="59"/>
      <c r="D21" s="59"/>
      <c r="E21" s="60"/>
      <c r="F21" s="60"/>
      <c r="G21" s="63"/>
      <c r="H21" s="59"/>
      <c r="I21" s="59"/>
      <c r="J21" s="59"/>
      <c r="K21" s="59"/>
      <c r="L21" s="59"/>
      <c r="M21" s="60"/>
      <c r="N21" s="63"/>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row>
    <row r="22" spans="1:40" ht="24" customHeight="1">
      <c r="A22" s="98" t="s">
        <v>673</v>
      </c>
      <c r="B22" s="1134"/>
      <c r="C22" s="1135"/>
      <c r="D22" s="1135"/>
      <c r="E22" s="1135"/>
      <c r="F22" s="1135"/>
      <c r="G22" s="1135"/>
      <c r="H22" s="1135"/>
      <c r="I22" s="1135"/>
      <c r="J22" s="1135"/>
      <c r="K22" s="1135"/>
      <c r="L22" s="1135"/>
      <c r="M22" s="1135"/>
      <c r="N22" s="1157"/>
      <c r="O22" s="10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row>
    <row r="23" spans="1:40" ht="24" customHeight="1">
      <c r="A23" s="98" t="s">
        <v>364</v>
      </c>
      <c r="B23" s="1134"/>
      <c r="C23" s="1135"/>
      <c r="D23" s="1135"/>
      <c r="E23" s="1135"/>
      <c r="F23" s="1135"/>
      <c r="G23" s="1135"/>
      <c r="H23" s="1135"/>
      <c r="I23" s="1135"/>
      <c r="J23" s="1135"/>
      <c r="K23" s="1135"/>
      <c r="L23" s="1135"/>
      <c r="M23" s="1135"/>
      <c r="N23" s="1157"/>
      <c r="O23" s="10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row>
    <row r="24" spans="1:40" ht="24" customHeight="1">
      <c r="A24" s="98" t="s">
        <v>366</v>
      </c>
      <c r="B24" s="1134"/>
      <c r="C24" s="1135"/>
      <c r="D24" s="1135"/>
      <c r="E24" s="1135"/>
      <c r="F24" s="1135"/>
      <c r="G24" s="1135"/>
      <c r="H24" s="1135"/>
      <c r="I24" s="1135"/>
      <c r="J24" s="1135"/>
      <c r="K24" s="1135"/>
      <c r="L24" s="1135"/>
      <c r="M24" s="1135"/>
      <c r="N24" s="1157"/>
      <c r="O24" s="10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row>
    <row r="25" ht="8.25" customHeight="1"/>
    <row r="26" spans="1:40" ht="54" customHeight="1">
      <c r="A26" s="1155" t="s">
        <v>102</v>
      </c>
      <c r="B26" s="1156"/>
      <c r="C26" s="1156"/>
      <c r="D26" s="1156"/>
      <c r="E26" s="1156"/>
      <c r="F26" s="1156"/>
      <c r="G26" s="1156"/>
      <c r="H26" s="1156"/>
      <c r="I26" s="1156"/>
      <c r="J26" s="1156"/>
      <c r="K26" s="1156"/>
      <c r="L26" s="1156"/>
      <c r="M26" s="1156"/>
      <c r="N26" s="1156"/>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row>
    <row r="45" ht="12.75">
      <c r="K45" t="b">
        <v>0</v>
      </c>
    </row>
    <row r="46" ht="12.75">
      <c r="J46" t="b">
        <v>0</v>
      </c>
    </row>
  </sheetData>
  <sheetProtection/>
  <protectedRanges>
    <protectedRange sqref="AD12:AD18 AE12:AN15 F12:AC13" name="Range1"/>
    <protectedRange sqref="AP17:AR17" name="Range2"/>
    <protectedRange sqref="B20:N22" name="Range3"/>
    <protectedRange sqref="B8:N9" name="Range4"/>
    <protectedRange sqref="F14:AC15" name="Range1_1"/>
  </protectedRanges>
  <mergeCells count="20">
    <mergeCell ref="A26:N26"/>
    <mergeCell ref="B22:N22"/>
    <mergeCell ref="B23:N23"/>
    <mergeCell ref="B24:N24"/>
    <mergeCell ref="AR17:AR18"/>
    <mergeCell ref="AP17:AP18"/>
    <mergeCell ref="AQ17:AQ18"/>
    <mergeCell ref="O12:Q12"/>
    <mergeCell ref="AA12:AC12"/>
    <mergeCell ref="R12:T12"/>
    <mergeCell ref="U12:W12"/>
    <mergeCell ref="X12:Z12"/>
    <mergeCell ref="C10:G10"/>
    <mergeCell ref="I10:N10"/>
    <mergeCell ref="A3:N3"/>
    <mergeCell ref="F12:H12"/>
    <mergeCell ref="I12:K12"/>
    <mergeCell ref="L12:N12"/>
    <mergeCell ref="B12:E12"/>
    <mergeCell ref="B11:N11"/>
  </mergeCells>
  <conditionalFormatting sqref="B18">
    <cfRule type="cellIs" priority="28" dxfId="0" operator="greaterThan" stopIfTrue="1">
      <formula>totalf_2_t</formula>
    </cfRule>
  </conditionalFormatting>
  <conditionalFormatting sqref="C18">
    <cfRule type="cellIs" priority="27" dxfId="43" operator="notEqual" stopIfTrue="1">
      <formula>totalm_2t</formula>
    </cfRule>
  </conditionalFormatting>
  <conditionalFormatting sqref="D18">
    <cfRule type="cellIs" priority="26" dxfId="43" operator="notEqual" stopIfTrue="1">
      <formula>totalna_2t</formula>
    </cfRule>
  </conditionalFormatting>
  <conditionalFormatting sqref="E18">
    <cfRule type="cellIs" priority="25" dxfId="43" operator="notEqual" stopIfTrue="1">
      <formula>totalt_2t</formula>
    </cfRule>
  </conditionalFormatting>
  <conditionalFormatting sqref="F18">
    <cfRule type="cellIs" priority="24" dxfId="43" operator="notEqual" stopIfTrue="1">
      <formula>AI_F</formula>
    </cfRule>
  </conditionalFormatting>
  <conditionalFormatting sqref="G18">
    <cfRule type="cellIs" priority="23" dxfId="43" operator="notEqual" stopIfTrue="1">
      <formula>AI_M</formula>
    </cfRule>
  </conditionalFormatting>
  <conditionalFormatting sqref="H18">
    <cfRule type="cellIs" priority="22" dxfId="43" operator="notEqual" stopIfTrue="1">
      <formula>AI_NA</formula>
    </cfRule>
  </conditionalFormatting>
  <conditionalFormatting sqref="I18">
    <cfRule type="cellIs" priority="21" dxfId="43" operator="notEqual" stopIfTrue="1">
      <formula>AS_F</formula>
    </cfRule>
  </conditionalFormatting>
  <conditionalFormatting sqref="J18">
    <cfRule type="cellIs" priority="20" dxfId="43" operator="notEqual" stopIfTrue="1">
      <formula>AS_M</formula>
    </cfRule>
  </conditionalFormatting>
  <conditionalFormatting sqref="K18">
    <cfRule type="cellIs" priority="19" dxfId="43" operator="notEqual" stopIfTrue="1">
      <formula>AS_NA</formula>
    </cfRule>
  </conditionalFormatting>
  <conditionalFormatting sqref="L18">
    <cfRule type="cellIs" priority="18" dxfId="43" operator="notEqual" stopIfTrue="1">
      <formula>BK_F</formula>
    </cfRule>
  </conditionalFormatting>
  <conditionalFormatting sqref="M18">
    <cfRule type="cellIs" priority="17" dxfId="43" operator="notEqual" stopIfTrue="1">
      <formula>BK_M</formula>
    </cfRule>
  </conditionalFormatting>
  <conditionalFormatting sqref="N18">
    <cfRule type="cellIs" priority="16" dxfId="43" operator="notEqual" stopIfTrue="1">
      <formula>BK_NA</formula>
    </cfRule>
  </conditionalFormatting>
  <conditionalFormatting sqref="O18">
    <cfRule type="cellIs" priority="15" dxfId="43" operator="notEqual" stopIfTrue="1">
      <formula>NH_F</formula>
    </cfRule>
  </conditionalFormatting>
  <conditionalFormatting sqref="P18">
    <cfRule type="cellIs" priority="14" dxfId="43" operator="notEqual" stopIfTrue="1">
      <formula>NH_M</formula>
    </cfRule>
  </conditionalFormatting>
  <conditionalFormatting sqref="Q18">
    <cfRule type="cellIs" priority="13" dxfId="43" operator="notEqual" stopIfTrue="1">
      <formula>NH_NA</formula>
    </cfRule>
  </conditionalFormatting>
  <conditionalFormatting sqref="R18">
    <cfRule type="cellIs" priority="12" dxfId="43" operator="notEqual" stopIfTrue="1">
      <formula>WH_F</formula>
    </cfRule>
  </conditionalFormatting>
  <conditionalFormatting sqref="S18">
    <cfRule type="cellIs" priority="11" dxfId="43" operator="notEqual" stopIfTrue="1">
      <formula>WH_M</formula>
    </cfRule>
  </conditionalFormatting>
  <conditionalFormatting sqref="T18">
    <cfRule type="cellIs" priority="10" dxfId="43" operator="notEqual" stopIfTrue="1">
      <formula>WH_NA</formula>
    </cfRule>
  </conditionalFormatting>
  <conditionalFormatting sqref="U18">
    <cfRule type="cellIs" priority="9" dxfId="43" operator="notEqual" stopIfTrue="1">
      <formula>HS_F</formula>
    </cfRule>
  </conditionalFormatting>
  <conditionalFormatting sqref="V18">
    <cfRule type="cellIs" priority="8" dxfId="43" operator="notEqual" stopIfTrue="1">
      <formula>HS_M</formula>
    </cfRule>
  </conditionalFormatting>
  <conditionalFormatting sqref="W18">
    <cfRule type="cellIs" priority="7" dxfId="43" operator="notEqual" stopIfTrue="1">
      <formula>HS_NA</formula>
    </cfRule>
  </conditionalFormatting>
  <conditionalFormatting sqref="X18">
    <cfRule type="cellIs" priority="6" dxfId="43" operator="notEqual" stopIfTrue="1">
      <formula>RMR_F</formula>
    </cfRule>
  </conditionalFormatting>
  <conditionalFormatting sqref="Y18">
    <cfRule type="cellIs" priority="5" dxfId="43" operator="notEqual" stopIfTrue="1">
      <formula>RMR_M</formula>
    </cfRule>
  </conditionalFormatting>
  <conditionalFormatting sqref="Z18">
    <cfRule type="cellIs" priority="4" dxfId="43" operator="notEqual" stopIfTrue="1">
      <formula>RMR_NA</formula>
    </cfRule>
  </conditionalFormatting>
  <conditionalFormatting sqref="AA18">
    <cfRule type="cellIs" priority="3" dxfId="43" operator="notEqual" stopIfTrue="1">
      <formula>RNA_F</formula>
    </cfRule>
  </conditionalFormatting>
  <conditionalFormatting sqref="AB18">
    <cfRule type="cellIs" priority="2" dxfId="43" operator="notEqual" stopIfTrue="1">
      <formula>RNA_M</formula>
    </cfRule>
  </conditionalFormatting>
  <conditionalFormatting sqref="AC18">
    <cfRule type="cellIs" priority="1" dxfId="43" operator="notEqual" stopIfTrue="1">
      <formula>RNA_NA</formula>
    </cfRule>
  </conditionalFormatting>
  <dataValidations count="12">
    <dataValidation type="custom" allowBlank="1" showErrorMessage="1" promptTitle="CAUTION" prompt="Do not enter, this is an automatically calculated total of Males served by Medicaid." errorTitle="CAUTION" error="Do not enter, this is an automatically calculated total of Males." sqref="C14:C17">
      <formula1>"None"</formula1>
    </dataValidation>
    <dataValidation type="custom" allowBlank="1" showErrorMessage="1" promptTitle="CAUTION" prompt="Do not enter, this is an automatically calculated total of all persons served by Medicaid." errorTitle="CAUTION" error="Do not enter, this is an automatically calculated total of Sub total" sqref="E14:E17">
      <formula1>"None"</formula1>
    </dataValidation>
    <dataValidation type="custom" allowBlank="1" showErrorMessage="1" promptTitle="CAUTION" prompt="Do not enter, this is an automatically calculated total ofpersons whose gender is Not Available that were served by Medicaid." errorTitle="CAUTION" error="Do not enter, this is an automatically calculated total of gender is Not Availabele." sqref="D14:D17">
      <formula1>"None"</formula1>
    </dataValidation>
    <dataValidation type="custom" allowBlank="1" showInputMessage="1" showErrorMessage="1" errorTitle="CAUTION" error="Do not enter, this is an automatically calculated total of gender Not Available" sqref="AE18:AN19 AD19">
      <formula1>"None"</formula1>
    </dataValidation>
    <dataValidation type="textLength" operator="equal" showErrorMessage="1" promptTitle="Enter a 2 character state name." prompt="Please enter a two character state abbreviation only." errorTitle="Invalid state name entered." error="Please enter the two character state abbreviation only." sqref="B11:N11">
      <formula1>2</formula1>
    </dataValidation>
    <dataValidation type="custom" allowBlank="1" showInputMessage="1" showErrorMessage="1" promptTitle="CAUTION" prompt="IF RED, Total number doesn't match with Total in Table 2A" errorTitle="CAUTION" error="Do not enter, this is an automatically calculated total of Females." sqref="AC18">
      <formula1>"None"</formula1>
    </dataValidation>
    <dataValidation type="custom" allowBlank="1" showInputMessage="1" showErrorMessage="1" promptTitle="CAUTION" prompt="IF RED, Total number doesn't match with Total in Table 2A" errorTitle="CAUTION" error="Do not enter, this is an automatically calculated total of Females." sqref="B18 F18 G18 H18 I18 J18 K18 L18 M18 N18 O18 P18 Q18 R18 S18 T18 U18 V18 W18 X18 Y18 Z18 AA18 AB18">
      <formula1>"None"</formula1>
    </dataValidation>
    <dataValidation type="custom" allowBlank="1" showErrorMessage="1" promptTitle="CAUTION" prompt="If RED, This total is not equal the Total in Table 2A" errorTitle="CAUTION" error="Do not enter, this is an automatically calculated total of Females." sqref="B14:B17">
      <formula1>"None"</formula1>
    </dataValidation>
    <dataValidation type="custom" allowBlank="1" showInputMessage="1" showErrorMessage="1" promptTitle="CAUTION" prompt="IF RED, Total number doesn't match with Total in Table 2A" errorTitle="CAUTION" error="Do not enter, this is an automatically calculated total of gender is Not Availabele." sqref="D18">
      <formula1>"None"</formula1>
    </dataValidation>
    <dataValidation type="custom" allowBlank="1" showInputMessage="1" showErrorMessage="1" promptTitle="CAUTION" prompt="IF RED, Total number doesn't match with Total in Table 2A" errorTitle="CAUTION" error="Do not enter, this is an automatically calculated total of Sub total" sqref="E18">
      <formula1>"None"</formula1>
    </dataValidation>
    <dataValidation type="textLength" operator="lessThanOrEqual" allowBlank="1" showErrorMessage="1" error="The note you are trying to enter is too long for this field (greater than 255 characters). Please use the General Comments sheet for this note!" sqref="B22:N24">
      <formula1>255</formula1>
    </dataValidation>
    <dataValidation type="custom" allowBlank="1" showInputMessage="1" showErrorMessage="1" promptTitle="CAUTION" prompt="IF RED, Total number doesn't match with Total in Table 2A" errorTitle="CAUTION" error="Do not enter, this is an automatically calculated total of gender is Not Availabele." sqref="C18">
      <formula1>"None"</formula1>
    </dataValidation>
  </dataValidations>
  <printOptions/>
  <pageMargins left="0.75" right="0.48" top="1" bottom="1" header="0.5" footer="0.5"/>
  <pageSetup horizontalDpi="600" verticalDpi="600" orientation="landscape" scale="80" r:id="rId2"/>
  <headerFooter alignWithMargins="0">
    <oddFooter>&amp;LFY 2017 Uniform Reporting System (URS) Table 5A&amp;RPage &amp;P</oddFooter>
  </headerFooter>
  <colBreaks count="1" manualBreakCount="1">
    <brk id="14" max="65535" man="1"/>
  </col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aberhane</dc:creator>
  <cp:keywords/>
  <dc:description/>
  <cp:lastModifiedBy>Dorisca, Alex</cp:lastModifiedBy>
  <cp:lastPrinted>2017-06-21T18:04:55Z</cp:lastPrinted>
  <dcterms:created xsi:type="dcterms:W3CDTF">2002-08-26T21:15:50Z</dcterms:created>
  <dcterms:modified xsi:type="dcterms:W3CDTF">2017-09-12T09:43:10Z</dcterms:modified>
  <cp:category/>
  <cp:version/>
  <cp:contentType/>
  <cp:contentStatus/>
</cp:coreProperties>
</file>